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5140" windowHeight="9300" activeTab="7"/>
  </bookViews>
  <sheets>
    <sheet name="1" sheetId="1" r:id="rId1"/>
    <sheet name="2" sheetId="2" r:id="rId2"/>
    <sheet name="3" sheetId="3" r:id="rId3"/>
    <sheet name="4" sheetId="4" r:id="rId4"/>
    <sheet name="5" sheetId="5" r:id="rId5"/>
    <sheet name="6_0" sheetId="6" r:id="rId6"/>
    <sheet name="6_1" sheetId="7" r:id="rId7"/>
    <sheet name="6_2" sheetId="8" r:id="rId8"/>
    <sheet name="6_3" sheetId="9" r:id="rId9"/>
    <sheet name="6_4" sheetId="10" r:id="rId10"/>
    <sheet name="6_5" sheetId="11" r:id="rId11"/>
    <sheet name="7" sheetId="12" r:id="rId12"/>
    <sheet name="8" sheetId="13" r:id="rId13"/>
    <sheet name="9" sheetId="14" r:id="rId14"/>
    <sheet name="10" sheetId="15" r:id="rId15"/>
    <sheet name="11" sheetId="16" r:id="rId16"/>
  </sheets>
  <definedNames>
    <definedName name="OLE_LINK9" localSheetId="1">'2'!$B$83</definedName>
    <definedName name="_xlnm.Print_Area" localSheetId="0">'1'!$A$1:$E$90</definedName>
    <definedName name="_xlnm.Print_Area" localSheetId="14">'10'!$A$1:$J$70</definedName>
    <definedName name="_xlnm.Print_Area" localSheetId="15">'11'!$B$1:$L$45</definedName>
    <definedName name="_xlnm.Print_Area" localSheetId="1">'2'!$A$1:$E$76</definedName>
    <definedName name="_xlnm.Print_Area" localSheetId="2">'3'!$A$1:$E$39</definedName>
    <definedName name="_xlnm.Print_Area" localSheetId="3">'4'!$A$1:$D$60</definedName>
    <definedName name="_xlnm.Print_Area" localSheetId="4">'5'!$A$1:$F$33</definedName>
    <definedName name="_xlnm.Print_Area" localSheetId="5">'6_0'!$A$1:$Q$50</definedName>
    <definedName name="_xlnm.Print_Area" localSheetId="6">'6_1'!$A$1:$M$54</definedName>
    <definedName name="_xlnm.Print_Area" localSheetId="7">'6_2'!$A$1:$N$50</definedName>
    <definedName name="_xlnm.Print_Area" localSheetId="8">'6_3'!$A$1:$L$50</definedName>
    <definedName name="_xlnm.Print_Area" localSheetId="9">'6_4'!$A$1:$G$51</definedName>
    <definedName name="_xlnm.Print_Area" localSheetId="11">'7'!$A$1:$G$34</definedName>
    <definedName name="_xlnm.Print_Area" localSheetId="12">'8'!$A$1:$H$52</definedName>
    <definedName name="_xlnm.Print_Area" localSheetId="13">'9'!$A$1:$F$64</definedName>
  </definedNames>
  <calcPr calcId="125725"/>
</workbook>
</file>

<file path=xl/calcChain.xml><?xml version="1.0" encoding="utf-8"?>
<calcChain xmlns="http://schemas.openxmlformats.org/spreadsheetml/2006/main">
  <c r="C23" i="4"/>
  <c r="C35" s="1"/>
  <c r="C49"/>
  <c r="C17"/>
  <c r="D27" i="3"/>
  <c r="D23" i="2"/>
  <c r="F15" i="1"/>
  <c r="F56" s="1"/>
  <c r="F23"/>
  <c r="F17"/>
  <c r="A1" i="2"/>
  <c r="A1" i="14" s="1"/>
  <c r="A2" i="2"/>
  <c r="B2" i="16" s="1"/>
  <c r="A3" i="2"/>
  <c r="A3" i="14" s="1"/>
  <c r="A4" i="2"/>
  <c r="A5"/>
  <c r="A5" i="15" s="1"/>
  <c r="A6" i="2"/>
  <c r="A6" i="14" s="1"/>
  <c r="A1" i="3"/>
  <c r="A2"/>
  <c r="A3"/>
  <c r="A4"/>
  <c r="A5"/>
  <c r="A6"/>
  <c r="A1" i="4"/>
  <c r="A2"/>
  <c r="A3"/>
  <c r="A4"/>
  <c r="A5"/>
  <c r="A6"/>
  <c r="B2" i="5"/>
  <c r="B3"/>
  <c r="B4"/>
  <c r="B5"/>
  <c r="B6"/>
  <c r="B7"/>
  <c r="A1" i="6"/>
  <c r="A2"/>
  <c r="A3"/>
  <c r="A4"/>
  <c r="A5"/>
  <c r="A6"/>
  <c r="R51"/>
  <c r="S51"/>
  <c r="A1" i="7"/>
  <c r="A2"/>
  <c r="A3"/>
  <c r="A4"/>
  <c r="A5"/>
  <c r="A6"/>
  <c r="A1" i="8"/>
  <c r="A2"/>
  <c r="A3"/>
  <c r="A4"/>
  <c r="A5"/>
  <c r="A6"/>
  <c r="A1" i="9"/>
  <c r="A2"/>
  <c r="A3"/>
  <c r="A4"/>
  <c r="A5"/>
  <c r="A6"/>
  <c r="A1" i="10"/>
  <c r="A2"/>
  <c r="A3"/>
  <c r="A4"/>
  <c r="A5"/>
  <c r="A6"/>
  <c r="A1" i="11"/>
  <c r="A2"/>
  <c r="A3"/>
  <c r="A4"/>
  <c r="A5"/>
  <c r="A6"/>
  <c r="B1" i="12"/>
  <c r="B2"/>
  <c r="B3"/>
  <c r="B4"/>
  <c r="B5"/>
  <c r="B6"/>
  <c r="D24"/>
  <c r="E24"/>
  <c r="A1" i="13"/>
  <c r="A2"/>
  <c r="A3"/>
  <c r="A4"/>
  <c r="A5"/>
  <c r="A6"/>
  <c r="A4" i="14"/>
  <c r="A4" i="15"/>
  <c r="A6"/>
  <c r="B4" i="16"/>
  <c r="G18"/>
  <c r="I18"/>
  <c r="K18"/>
  <c r="F37"/>
  <c r="C50" i="4" l="1"/>
  <c r="C51" s="1"/>
  <c r="C56" s="1"/>
  <c r="A2" i="15"/>
  <c r="B6" i="16"/>
  <c r="A2" i="14"/>
  <c r="A5"/>
  <c r="B5" i="16"/>
  <c r="B3"/>
  <c r="A1" i="15"/>
  <c r="B1" i="16"/>
  <c r="A3" i="15"/>
</calcChain>
</file>

<file path=xl/sharedStrings.xml><?xml version="1.0" encoding="utf-8"?>
<sst xmlns="http://schemas.openxmlformats.org/spreadsheetml/2006/main" count="1121" uniqueCount="829">
  <si>
    <t xml:space="preserve">Registarski broj investicionog fonda: </t>
  </si>
  <si>
    <t>Naziv društva za upravljanje investicionim fondom: Društvo za upravljanje investicionim fondovima Kristal invest A.D. Banja Luka</t>
  </si>
  <si>
    <t>Matični broj društva za upravljanje investicionim fondom: 01935615</t>
  </si>
  <si>
    <t>JIB društva za upravljanje investicionim fondom: 4400819920004</t>
  </si>
  <si>
    <t>JIB zatvorenog investicionog fonda: JP-N-21</t>
  </si>
  <si>
    <t>BILANS STANJA INVESTICIONOG FONDA</t>
  </si>
  <si>
    <t>(Izvjestaj o finansijskom polozaju)</t>
  </si>
  <si>
    <t>na dan 31.12.2018 godine</t>
  </si>
  <si>
    <t>(u konvertibilnim markama)</t>
  </si>
  <si>
    <t>Grupa računa / račun</t>
  </si>
  <si>
    <t>POZICIJA</t>
  </si>
  <si>
    <t>AOP</t>
  </si>
  <si>
    <t>Tekuća godina</t>
  </si>
  <si>
    <t xml:space="preserve">Prethodna godina </t>
  </si>
  <si>
    <t>A. UKUPNA IMOVINA (002+003+009+016+017)</t>
  </si>
  <si>
    <t>001</t>
  </si>
  <si>
    <t>100 do 102</t>
  </si>
  <si>
    <t>I - Gotovina i gotovinski ekvivalenti</t>
  </si>
  <si>
    <t>002</t>
  </si>
  <si>
    <t>II - Ulaganja fonda (004 do 008)</t>
  </si>
  <si>
    <t>003</t>
  </si>
  <si>
    <t>200 do 205</t>
  </si>
  <si>
    <t>1. Ulaganja fonda u finansijska sredstva po fer vrijednosti kroz bilans uspjeha</t>
  </si>
  <si>
    <t>004</t>
  </si>
  <si>
    <t>210 do 215</t>
  </si>
  <si>
    <t>2. Ulaganja fonda u finansijska sredstva raspoloživa za prodaju</t>
  </si>
  <si>
    <t>005</t>
  </si>
  <si>
    <t>220 do 225</t>
  </si>
  <si>
    <t>3. Ulaganja fonda u finansijska sredstva koja se drže do roka dospijeća</t>
  </si>
  <si>
    <t>006</t>
  </si>
  <si>
    <t>230 do 235</t>
  </si>
  <si>
    <t>4. Depoziti i plasmani</t>
  </si>
  <si>
    <t>007</t>
  </si>
  <si>
    <t>5. Ostala ulaganja</t>
  </si>
  <si>
    <t>008</t>
  </si>
  <si>
    <t>III - Potraživanja (010 do 015)</t>
  </si>
  <si>
    <t>009</t>
  </si>
  <si>
    <t>1. Potraživanja po osnovu prodaje hartija od vrijednosti</t>
  </si>
  <si>
    <t>010</t>
  </si>
  <si>
    <t>2. Potraživanja po osnovu kamata</t>
  </si>
  <si>
    <t>011</t>
  </si>
  <si>
    <t>3. Potraživanja po osnovu dividendi</t>
  </si>
  <si>
    <t>012</t>
  </si>
  <si>
    <t>4. Potraživanja po osnovu datih avansa</t>
  </si>
  <si>
    <t>013</t>
  </si>
  <si>
    <t>5. Ostala potraživanja</t>
  </si>
  <si>
    <t>014</t>
  </si>
  <si>
    <t>310 do 312</t>
  </si>
  <si>
    <t>6. Potraživanja od društva za upravljanje</t>
  </si>
  <si>
    <t>015</t>
  </si>
  <si>
    <t>IV - Odložena poreska sredstva</t>
  </si>
  <si>
    <t>016</t>
  </si>
  <si>
    <t>V - AVR</t>
  </si>
  <si>
    <t>017</t>
  </si>
  <si>
    <t>B. OBAVEZE (019+023+029+032+035+038+039+040+041)</t>
  </si>
  <si>
    <t>018</t>
  </si>
  <si>
    <t>I - Obaveze po osnovu poslovanja fonda (020 do 022)</t>
  </si>
  <si>
    <t>019</t>
  </si>
  <si>
    <t>400, 401</t>
  </si>
  <si>
    <t>1. Obaveze po osnovu ulaganja u hartije od vrijednosti</t>
  </si>
  <si>
    <t>020</t>
  </si>
  <si>
    <t>2. Obaveze po osnovu ulaganja u repo poslove</t>
  </si>
  <si>
    <t>021</t>
  </si>
  <si>
    <t>3. Ostale obaveze po osnovu ulaganja</t>
  </si>
  <si>
    <t>022</t>
  </si>
  <si>
    <t>II - Obaveze po osnovu troškova poslovanja (024 do 028)</t>
  </si>
  <si>
    <t>023</t>
  </si>
  <si>
    <t>1. Obaveze prema banci depozitaru</t>
  </si>
  <si>
    <t>024</t>
  </si>
  <si>
    <t>2. Obaveze po osnovu otkupa udjela</t>
  </si>
  <si>
    <t>025</t>
  </si>
  <si>
    <t>3. Obaveze za učešće u dobitku</t>
  </si>
  <si>
    <t>026</t>
  </si>
  <si>
    <t>4. Obaveze za porez na dobit</t>
  </si>
  <si>
    <t>027</t>
  </si>
  <si>
    <t>411, 412,  419</t>
  </si>
  <si>
    <t>5. Ostale obaveze iz poslovanja</t>
  </si>
  <si>
    <t>028</t>
  </si>
  <si>
    <t>III - Obaveze prema društvu za upravljanje (030+031)</t>
  </si>
  <si>
    <t>029</t>
  </si>
  <si>
    <t>420 do 429 bez 422</t>
  </si>
  <si>
    <t>1. Obaveze prema društvu za upravljanje fondom</t>
  </si>
  <si>
    <t>030</t>
  </si>
  <si>
    <t>2. Obaveza za ulaznu i izlaznu naknadu</t>
  </si>
  <si>
    <t>031</t>
  </si>
  <si>
    <t>IV - Kratkoročne finansijske obaveze (033+034)</t>
  </si>
  <si>
    <t>032</t>
  </si>
  <si>
    <t>1. Kratkoročni krediti</t>
  </si>
  <si>
    <t>033</t>
  </si>
  <si>
    <t>431, 439</t>
  </si>
  <si>
    <t>2. Ostale kratkoročne finansijske obaveze</t>
  </si>
  <si>
    <t>034</t>
  </si>
  <si>
    <t>V - Dugoročne obaveze (036+037)</t>
  </si>
  <si>
    <t>035</t>
  </si>
  <si>
    <t>440, 441</t>
  </si>
  <si>
    <t>1. Dugoročni krediti</t>
  </si>
  <si>
    <t>036</t>
  </si>
  <si>
    <t>2. Ostale dugoročne obaveze</t>
  </si>
  <si>
    <t>037</t>
  </si>
  <si>
    <t>VI - Ostale obaveze fonda</t>
  </si>
  <si>
    <t>038</t>
  </si>
  <si>
    <t>VII - Odložene poreske obaveze</t>
  </si>
  <si>
    <t>039</t>
  </si>
  <si>
    <t>VIII - PVR</t>
  </si>
  <si>
    <t>040</t>
  </si>
  <si>
    <t>IX - Obaveze po osnovu članstva</t>
  </si>
  <si>
    <t>041</t>
  </si>
  <si>
    <t>V. NETO IMOVINA FONDA (001-018)</t>
  </si>
  <si>
    <t>042</t>
  </si>
  <si>
    <t>G. KAPITAL (044+048+051+055+056-059±062)</t>
  </si>
  <si>
    <t>043</t>
  </si>
  <si>
    <t>I - Osnovni kapital (045 do 047)</t>
  </si>
  <si>
    <t>044</t>
  </si>
  <si>
    <t>1. Akcijski kapital-redovne akcije</t>
  </si>
  <si>
    <t>045</t>
  </si>
  <si>
    <t>2. Udjeli</t>
  </si>
  <si>
    <t>046</t>
  </si>
  <si>
    <t>3. Neto imovina dobrovoljnog penzijskog fonda /otvoreni investicioni fond</t>
  </si>
  <si>
    <t>047</t>
  </si>
  <si>
    <t>II - Kapitalne rezerve (049+050)</t>
  </si>
  <si>
    <t>048</t>
  </si>
  <si>
    <t>1. Emisiona premija</t>
  </si>
  <si>
    <t>049</t>
  </si>
  <si>
    <t>2. Ostale kapitalne rezerve</t>
  </si>
  <si>
    <t>050</t>
  </si>
  <si>
    <t>III - Revalorizacione rezerve (052 do 054)</t>
  </si>
  <si>
    <t>051</t>
  </si>
  <si>
    <t>1. Revalorizacione rezerve po osnovu revalorizacije finansijskih sredstava raspoloživih za prodaju</t>
  </si>
  <si>
    <t>052</t>
  </si>
  <si>
    <t>2. Revalorizacione rezerve po osnovu instrumenata zaštite</t>
  </si>
  <si>
    <t>053</t>
  </si>
  <si>
    <t>3. Ostale revalorizacione rezerve</t>
  </si>
  <si>
    <t>054</t>
  </si>
  <si>
    <t>IV - Rezerve iz dobiti</t>
  </si>
  <si>
    <t>055</t>
  </si>
  <si>
    <t>V - Neraspoređena dobit (057+058)</t>
  </si>
  <si>
    <t>056</t>
  </si>
  <si>
    <t>1. Neraspoređeni dobitak ranijih godina</t>
  </si>
  <si>
    <t>057</t>
  </si>
  <si>
    <t>2. Neraspoređeni dobitak tekuće godine</t>
  </si>
  <si>
    <t>058</t>
  </si>
  <si>
    <t>VI - Nepokriveni gubitak (060+061)</t>
  </si>
  <si>
    <t>059</t>
  </si>
  <si>
    <t>1. Nepokriveni gubitak ranijih godina</t>
  </si>
  <si>
    <t>060</t>
  </si>
  <si>
    <t>2. Nepokriveni gubitak tekuće godine</t>
  </si>
  <si>
    <t>061</t>
  </si>
  <si>
    <t>VII - Nerealizovani dobitak/gubitak (063+064)</t>
  </si>
  <si>
    <t>062</t>
  </si>
  <si>
    <t>1. Nerealizovani dobici po osnovu finansijskih sredstava po fer vrijednosti kroz bilans uspjeha</t>
  </si>
  <si>
    <t>063</t>
  </si>
  <si>
    <t>2. Nerealizovani gubici po osnovu finansijskih sredstava po fer vrijednosti kroz bilans uspjeha</t>
  </si>
  <si>
    <t>064</t>
  </si>
  <si>
    <t>D. BROJ EMITOVANIH AKCIJA/UDJELA</t>
  </si>
  <si>
    <t>065</t>
  </si>
  <si>
    <t>Đ. NETO IMOVINA PO UDJELU/AKCIJI (042/065)</t>
  </si>
  <si>
    <t>066</t>
  </si>
  <si>
    <t>E. VANBILANSNE EVIDENCIJE
1. Vanbilansna aktiva</t>
  </si>
  <si>
    <t>067</t>
  </si>
  <si>
    <t>2. Vanbilansna pasiva</t>
  </si>
  <si>
    <t>068</t>
  </si>
  <si>
    <t xml:space="preserve">U Banja Luci </t>
  </si>
  <si>
    <t xml:space="preserve"> Lice sa licencom</t>
  </si>
  <si>
    <t>M.P.</t>
  </si>
  <si>
    <t>Zakonski zastupnik društva za upravljanje investicionim fondom</t>
  </si>
  <si>
    <t>Dana, 01.02.2019</t>
  </si>
  <si>
    <t/>
  </si>
  <si>
    <t>Nenad Tomović  Goran Klincov</t>
  </si>
  <si>
    <t>BILANS USPJEHA INVESTICONOG FONDA</t>
  </si>
  <si>
    <t>(Izvjestaj o ukupnom rezultatu u periodu)</t>
  </si>
  <si>
    <t xml:space="preserve">od 01.01. do 31.12.2018  godine </t>
  </si>
  <si>
    <t>Prethodna godina</t>
  </si>
  <si>
    <t>A. REALIZOVANI PRIHODI I RASHODI</t>
  </si>
  <si>
    <t>I - Poslovni prihodi (203 do 206)</t>
  </si>
  <si>
    <t>1. Prihodi od dividendi</t>
  </si>
  <si>
    <t>2. Prihodi od kamata</t>
  </si>
  <si>
    <t>3. Amortizacija premije (diskonta) po osnovu HOV sa fiksnim rokom dospijeća</t>
  </si>
  <si>
    <t>4. Ostali poslovni prihodi</t>
  </si>
  <si>
    <t>II - Realizovani dobitak (208 do 210)</t>
  </si>
  <si>
    <t>1. Realizovani dobici po osnovu prodaje hartija od vrijednosti</t>
  </si>
  <si>
    <t>2. Realizovani dobitak po osnovu kursnih razlika</t>
  </si>
  <si>
    <t>3. Ostali realizovani dobici</t>
  </si>
  <si>
    <t>III - Poslovni rashodi (212 do 218)</t>
  </si>
  <si>
    <t>1. Naknada društvu za upravljanje</t>
  </si>
  <si>
    <t>2. Troškovi kupovine i prodaje ulaganja</t>
  </si>
  <si>
    <t>3. Rashodi po osnovu kamata</t>
  </si>
  <si>
    <t>4. Naknada članovima nadzornog odbora</t>
  </si>
  <si>
    <t>5. Naknada banci depozitaru</t>
  </si>
  <si>
    <t>6. Rashodi po osnovu poreza</t>
  </si>
  <si>
    <t>604, 606, 609</t>
  </si>
  <si>
    <t>7. Ostali poslovni rashodi fonda</t>
  </si>
  <si>
    <t>IV - Realizovani gubitak (220 do 222)</t>
  </si>
  <si>
    <t>1. Realizovani gubici na prodaji hartija od vrijednosti</t>
  </si>
  <si>
    <t>2. Realizovani gubitak po osnovu kursnih razlika</t>
  </si>
  <si>
    <t>3. Ostali realizovani gubici</t>
  </si>
  <si>
    <t>V - REALIZOVANI DOBITAK I GUBITAK
1. Realizovani dobitak (202+207-211-219)</t>
  </si>
  <si>
    <t>2. Realizovani gubitak (211+219-202-207)</t>
  </si>
  <si>
    <t>VI - Finansijski prihodi (226+227)</t>
  </si>
  <si>
    <t>1. Prihodi od kamata</t>
  </si>
  <si>
    <t>2. Ostali finansijski prihodi</t>
  </si>
  <si>
    <t>VII - Finansijski rashodi (229+230)</t>
  </si>
  <si>
    <t>1. Rashodi po osnovu kamata</t>
  </si>
  <si>
    <t>2. Ostali finansijski rashodi</t>
  </si>
  <si>
    <t>B. REALIZOVANI DOBITAK I GUBITAK PRIJE OPOREZIVANJA
1. Realizovani dobitak prije oporezivanja (223+225-228) ili (225-228-224)</t>
  </si>
  <si>
    <t>2. Realizovani gubitak prije oporezivanja (224+228-225) ili (228-225-223)</t>
  </si>
  <si>
    <t>V. TEKUĆI I ODLOŽENI POREZ NA DOBIT</t>
  </si>
  <si>
    <t>1. Poreski rashod perioda</t>
  </si>
  <si>
    <t>822 dio</t>
  </si>
  <si>
    <t>2. Odloženi poreski rashod perioda</t>
  </si>
  <si>
    <t>3. Odloženi poreski prihod perioda</t>
  </si>
  <si>
    <t>G. REALIZOVANI DOBITAK I GUBITAK POSLIJE OPOREZIVANJA
1. Realizovani dobitak poslije oporezivanja (231-232-234-235+236)</t>
  </si>
  <si>
    <t>2. Realizovani gubitak poslije oporezivanja (232-231+234+235-236)</t>
  </si>
  <si>
    <t>D. NEREALIZOVANI DOBICI I GUBICI
I - Nerealizovani dobici (240 do 244)</t>
  </si>
  <si>
    <t>1. Nerealizovani dobici na hartijama od vrijednosti</t>
  </si>
  <si>
    <t>2. Nerealizovani dobici po osnovu kursnih razlika na monetarnim pozicijama, osim na hartijama od vrijednosti</t>
  </si>
  <si>
    <t>3. Nerealizovani dobici po osnovu kursnih razlika na hartijama od vrijednosti</t>
  </si>
  <si>
    <t>4. Nerealizovani dobici na derivatima, instrumentima zastite</t>
  </si>
  <si>
    <t>5. Ostali nerealizovani dobici</t>
  </si>
  <si>
    <t>II - Nerealizovani gubici (246 do 250)</t>
  </si>
  <si>
    <t>1. Nerealizovani gubici na hartijama od vrijednosti</t>
  </si>
  <si>
    <t>2. Nerealizovani gubici po osnovu kursnih razlika na monetarnim sredstvima, osim na hartijama od vrijednosti</t>
  </si>
  <si>
    <t>3. Nerealizovani gubici po osnovu kursnih razlika na hartijama od vrijednosti</t>
  </si>
  <si>
    <t>4. Nerealizovani gubici po osnovu derivata</t>
  </si>
  <si>
    <t>5. Ostali nerealizovani gubici</t>
  </si>
  <si>
    <t>Đ. UKUPNI NEREALIZOVANI DOBICI (GUBICI) FONDA
1. Ukupni nerealizovani dobitak (239-245)</t>
  </si>
  <si>
    <t>2. Ukupni nerealizovani gubitak (245-239)</t>
  </si>
  <si>
    <t>E. POVEĆANJE (SMANJENJE) NETO IMOVINE OD POSLOVANJA FONDA
1. Povećanje neto imovine fonda (237-238+251-252)</t>
  </si>
  <si>
    <t>2. Smanjenje neto imovine fonda (238-237+252-251)</t>
  </si>
  <si>
    <t>Obična zarada po akciji</t>
  </si>
  <si>
    <t>Razrijeđena zarada po akciji</t>
  </si>
  <si>
    <t>Lice sa licencom</t>
  </si>
  <si>
    <t>Dana,01.02.2019</t>
  </si>
  <si>
    <t xml:space="preserve">IZVJEŠTAJ O PROMJENAMA NETO IMOVINE INVESTICIONOG FONDA </t>
  </si>
  <si>
    <t>za period  01.01. - 31.12.2018 god.</t>
  </si>
  <si>
    <t xml:space="preserve">Redni broj </t>
  </si>
  <si>
    <t>1.</t>
  </si>
  <si>
    <t>Povećanje (smanjenje) neto imovine od poslovanja  fonda (302 do 306)</t>
  </si>
  <si>
    <t>2.</t>
  </si>
  <si>
    <t>Realizovani dobitak (gubitak) od ulaganja</t>
  </si>
  <si>
    <t>3.</t>
  </si>
  <si>
    <t>Ukupni nerealizovani dobici (gubici) od ulaganja</t>
  </si>
  <si>
    <t>4.</t>
  </si>
  <si>
    <t>Revalorizacione rezerve po osnovu finansijskih ulaganja  raspoloživih za prodaju</t>
  </si>
  <si>
    <t>5.</t>
  </si>
  <si>
    <t>Revalorizacione rezerve po osnovu derivata</t>
  </si>
  <si>
    <t>6.</t>
  </si>
  <si>
    <t>Neralizovani gubici i dobici po osnovu finansijskih sredstava po fer vrijednosti kroz bilans uspjeha</t>
  </si>
  <si>
    <t>7.</t>
  </si>
  <si>
    <t>Povećanje (smanjenje) neto imovine po osnovu transakcija sa udjelima/akcijama 
fonda (308 - 309)</t>
  </si>
  <si>
    <t>8.</t>
  </si>
  <si>
    <t xml:space="preserve">Povećanje  po osnovu izdatih udjela/akcija  fonda </t>
  </si>
  <si>
    <t>9.</t>
  </si>
  <si>
    <t xml:space="preserve">Smanjenje  po osnovu povlačenja udjela/akcija  fonda </t>
  </si>
  <si>
    <t>10.</t>
  </si>
  <si>
    <t>Povećanje (smanjenje) neto imovine po osnovu transakcija sa članovima
dobrovoljnog penzijskog fonda (311 - 312)</t>
  </si>
  <si>
    <t>11.</t>
  </si>
  <si>
    <t>Povećanje  po osnovu uplate penzijskih doprinosa dobrovoljnog penzijskog fonda</t>
  </si>
  <si>
    <t>12.</t>
  </si>
  <si>
    <t>Smanjenje  po osnovu isplata akumuliranih sredstava dobrovoljnog penzijskog fonda</t>
  </si>
  <si>
    <t>13.</t>
  </si>
  <si>
    <t>Objavljene dividende i drugi vidovi raspodjele dobitka i pokriće gubitka</t>
  </si>
  <si>
    <t>14.</t>
  </si>
  <si>
    <t>Ukupno povećanje (smanjenje) neto imovine fonda (301±307±310-313)</t>
  </si>
  <si>
    <t>15.</t>
  </si>
  <si>
    <t xml:space="preserve">Neto imovina </t>
  </si>
  <si>
    <t>16.</t>
  </si>
  <si>
    <t>Na početku perioda</t>
  </si>
  <si>
    <t>17.</t>
  </si>
  <si>
    <t>Na kraju perioda</t>
  </si>
  <si>
    <t>18.</t>
  </si>
  <si>
    <t>Broj udjela/akcija fonda u periodu</t>
  </si>
  <si>
    <t>19.</t>
  </si>
  <si>
    <t>Broj udjela/akcija na početku periodu</t>
  </si>
  <si>
    <t>20.</t>
  </si>
  <si>
    <t>Izdati udjeli/akcije u toku perioda</t>
  </si>
  <si>
    <t>21.</t>
  </si>
  <si>
    <t>Povučeni udjeli/akcije u toku perioda</t>
  </si>
  <si>
    <t>22.</t>
  </si>
  <si>
    <t>Broj udjela/akcija na kraju periodu</t>
  </si>
  <si>
    <t>BILANS TOKOVA GOTOVINE</t>
  </si>
  <si>
    <t>(Izvjestaj o tokovima gotovine investicionog fonda)</t>
  </si>
  <si>
    <t xml:space="preserve"> za period od 01.01. do 31.12.2018 godine</t>
  </si>
  <si>
    <t>OPIS</t>
  </si>
  <si>
    <t>Iznos</t>
  </si>
  <si>
    <t>A. Novčani tokovi iz poslovnih aktivnosti  I-Prilivi gotovine iz poslovnih aktivnosti (402 do 406)</t>
  </si>
  <si>
    <t>1.Prilivi po osnovu prodaje ulaganja</t>
  </si>
  <si>
    <t>2. Prilivi po osnovu dividendi</t>
  </si>
  <si>
    <t>3. Prilivi po osnovu kamata</t>
  </si>
  <si>
    <t>4.Prilivi po osnovu refundiranja rashoda</t>
  </si>
  <si>
    <t>5. Ostali prilivi od operativnih aktivnosti</t>
  </si>
  <si>
    <t>II- Odlivi gotovine iz operativnih aktivnosti (408 do 418)</t>
  </si>
  <si>
    <t>1. Odlivi po osnovu kupovine ulaganja</t>
  </si>
  <si>
    <t>2. Odlivi po osnovu ulaganja u hartije od vrijednosti</t>
  </si>
  <si>
    <t>3. Odlivi po osnovu ostalih ulaganja</t>
  </si>
  <si>
    <t>4. Odlivi po osnovu naknada društvu za upravljanje</t>
  </si>
  <si>
    <t>5. Odlivi po osnovu rashoda za kamate</t>
  </si>
  <si>
    <t>6. Odlivi po osnovu troškova kupovine i prodaje hartija od vrijednosti</t>
  </si>
  <si>
    <t>7. Odlivi po osnovu naknade eksternom revizoru</t>
  </si>
  <si>
    <t>8. Odlivi po osnovu troškova banke depozitara</t>
  </si>
  <si>
    <t>9. Odlivi po osnovu ostalih rashoda iz operativne aktivnosti</t>
  </si>
  <si>
    <t>10. Odlivi po osnovu poreza na dobit</t>
  </si>
  <si>
    <t>11. Odlivi po osnovu ostalih rashoda</t>
  </si>
  <si>
    <t>III- Neto priliv gotovine iz poslovnih aktivnosti (401-407)</t>
  </si>
  <si>
    <t>IV-Neto odliv gotovine iz poslovnih aktivnosti (407-401)</t>
  </si>
  <si>
    <t>B. Tokovi gotovine iz aktivnosti finansiranja I-Prilivi gotovine iz aktivnosti finansiranja (422 do  424)</t>
  </si>
  <si>
    <t>1. Prilivi po osnovu izdavanja udjela/emisije akcija</t>
  </si>
  <si>
    <t>2. Prilivi po osnovu uplate penzijskih doprinosa dobrovoljnog penzijskog fonda</t>
  </si>
  <si>
    <t>3. Prilivi po osnovu zaduživanja</t>
  </si>
  <si>
    <t>II- Odlivi gotovine iz aktivnosti finansiranja (426 do 430)</t>
  </si>
  <si>
    <t>1. Odlivi po osnovu otplate dugova</t>
  </si>
  <si>
    <t>2. Odlivi po osnovu otkupa sopstvenih akcija</t>
  </si>
  <si>
    <t>3. Odlivi po osnovu dividendi</t>
  </si>
  <si>
    <t>4. Odlivi po osnovu učešća u dobitku</t>
  </si>
  <si>
    <t>5. Odlivi po osnovu isplate akumuliranih sredstava dobrovoljnog
 penzijskog fonda</t>
  </si>
  <si>
    <t>III- Neto priliv gotovine iz aktivnosti finansiranja (421-425)</t>
  </si>
  <si>
    <t>IV-Neto odliv gotovine iz aktivnosti finansiranja (425-421)</t>
  </si>
  <si>
    <t>V. Ukupni prilivi gotovine (401+421)</t>
  </si>
  <si>
    <t>G. Ukupni odlivi gotovine (407+425)</t>
  </si>
  <si>
    <t>D. NETO PRILIV GOTOVINE (433-434)</t>
  </si>
  <si>
    <t>Đ. NETO ODLIV GOTOVINE (434-433)</t>
  </si>
  <si>
    <t xml:space="preserve">E. Gotovina na početku perioda </t>
  </si>
  <si>
    <t>Ž. Pozitivne kursne razlike po osnovu preračuna gotovine</t>
  </si>
  <si>
    <t>Z. Negativne kursne razlike po osnovu preračuna gotovine</t>
  </si>
  <si>
    <t>I.GOTOVINA NA KRAJU OBRAČUNSKOG PERIODA (437+435-436+438-439)</t>
  </si>
  <si>
    <t xml:space="preserve"> Lice sa licencom                 </t>
  </si>
  <si>
    <t>IZVJEŠTAJ O FINANSIJSKIM POKAZATELJIMA PO UDJELU ILI AKCIJI INVESTICIONOG FONDA</t>
  </si>
  <si>
    <t>za period 01.01.-31.12.2018 godine</t>
  </si>
  <si>
    <t>Redni broj</t>
  </si>
  <si>
    <t>Pozicija imovine</t>
  </si>
  <si>
    <t>I</t>
  </si>
  <si>
    <t>Vrijednost neto imovine po udjelu/akciji fonda na početku perioda</t>
  </si>
  <si>
    <t>Neto imovina fonda na početku perioda</t>
  </si>
  <si>
    <t>Broj udjela/akcija na početku perioda</t>
  </si>
  <si>
    <t>Vrijednost udjela na početku perioda</t>
  </si>
  <si>
    <t>II</t>
  </si>
  <si>
    <t>Vrijednost neto imovine po udjelu/akciji fonda na kraju perioda</t>
  </si>
  <si>
    <t>Neto imovina fonda na kraju perioda</t>
  </si>
  <si>
    <t>Broj udjela/akcija na kraju perioda</t>
  </si>
  <si>
    <t>Vrijednost udjela/akcije na kraju perioda</t>
  </si>
  <si>
    <t>III</t>
  </si>
  <si>
    <t>Finansijski pokazatelji</t>
  </si>
  <si>
    <t>average</t>
  </si>
  <si>
    <t>Odnos rashoda i prosječne neto imovine</t>
  </si>
  <si>
    <t xml:space="preserve">Odnos realizovane dobiti od ulaganja i prosječne neto imovine </t>
  </si>
  <si>
    <t xml:space="preserve"> </t>
  </si>
  <si>
    <t>Isplaćeni iznos investitiorima u toku godine</t>
  </si>
  <si>
    <t>Stopa prinosa na neto imovinu fonda</t>
  </si>
  <si>
    <t xml:space="preserve">Lice sa licencom </t>
  </si>
  <si>
    <t>Zakonski zastupnik društva za                                upravljanje fondom</t>
  </si>
  <si>
    <t>Dana01.02.2019</t>
  </si>
  <si>
    <t>IZVJEŠTAJ O STRUKTURI ULAGANJA INVESTICIONOG FONDA</t>
  </si>
  <si>
    <t>na dan 31.12.2018  godine</t>
  </si>
  <si>
    <t xml:space="preserve">I - AKCIJE </t>
  </si>
  <si>
    <t>Opis</t>
  </si>
  <si>
    <t>Broj akcija</t>
  </si>
  <si>
    <t>Nabavna vrijednost po akciji</t>
  </si>
  <si>
    <t>Ukupna nabavna vrijednost (2*3)</t>
  </si>
  <si>
    <t>Vrijednost po  akciji na dan izvještavanja</t>
  </si>
  <si>
    <t>Ukupna vrijednost na dan izvještavanja</t>
  </si>
  <si>
    <t>Učešće u vlasništvu izdavaoca (%)</t>
  </si>
  <si>
    <t>Učešće u vrijednosti imovine fonda (%)</t>
  </si>
  <si>
    <t>Naziv emitenta</t>
  </si>
  <si>
    <t>Klasifikacija*</t>
  </si>
  <si>
    <t>Oznaka HOV</t>
  </si>
  <si>
    <t>I - Akcije domaćih izdavalaca</t>
  </si>
  <si>
    <t>601</t>
  </si>
  <si>
    <t>612</t>
  </si>
  <si>
    <t>623</t>
  </si>
  <si>
    <t>634</t>
  </si>
  <si>
    <t>645</t>
  </si>
  <si>
    <t>656</t>
  </si>
  <si>
    <t>667</t>
  </si>
  <si>
    <t>1. Redovne akcije</t>
  </si>
  <si>
    <t>602</t>
  </si>
  <si>
    <t>613</t>
  </si>
  <si>
    <t>624</t>
  </si>
  <si>
    <t>635</t>
  </si>
  <si>
    <t>646</t>
  </si>
  <si>
    <t>657</t>
  </si>
  <si>
    <t>668</t>
  </si>
  <si>
    <t>Birač a.d Zvornik - u stečaju</t>
  </si>
  <si>
    <t>R</t>
  </si>
  <si>
    <t>BIRA-R-A</t>
  </si>
  <si>
    <t>Brod a.d. Brod - u stečaju</t>
  </si>
  <si>
    <t>BROD-R-A</t>
  </si>
  <si>
    <t>Dobojinvest a.d. Doboj</t>
  </si>
  <si>
    <t>DOIN-R-A</t>
  </si>
  <si>
    <t>Duvan a.d. Bijeljina</t>
  </si>
  <si>
    <t>DUVN-R-A</t>
  </si>
  <si>
    <t>Eksploatacija a.d. Gacko</t>
  </si>
  <si>
    <t>EKPL-R-A</t>
  </si>
  <si>
    <t>Elvaco a.d. Bijeljina - u stečaju</t>
  </si>
  <si>
    <t>ELVA-R-A</t>
  </si>
  <si>
    <t>Fabrika šećera Bijeljina a.d. V. Obarska - u stečaju</t>
  </si>
  <si>
    <t>FSBN-R-A</t>
  </si>
  <si>
    <t>Fabrika stočne hrane a.d. Nova Topola - u stečaju</t>
  </si>
  <si>
    <t>FSTH-R-A</t>
  </si>
  <si>
    <t>Fabrika za proizvodnju žice a.d. Novo Goražde - u stečaju</t>
  </si>
  <si>
    <t>FZIC-R-A</t>
  </si>
  <si>
    <t>Jelšingrad FAM a.d. Banja Luka - u stečaju</t>
  </si>
  <si>
    <t>JFAM-R-A</t>
  </si>
  <si>
    <t>KTK alhos a.d. Sokolac - u stečaju</t>
  </si>
  <si>
    <t>KTKA-R-A</t>
  </si>
  <si>
    <t>Luka a.d. Šamac</t>
  </si>
  <si>
    <t>LKSM-R-A</t>
  </si>
  <si>
    <t>Medicinska elektronika a.d. Banja Luka - u stečaju</t>
  </si>
  <si>
    <t>MDEL-R-A</t>
  </si>
  <si>
    <t>Novi Bimeks d.d. Brčko - u stečaju</t>
  </si>
  <si>
    <t>NBS9-R-A</t>
  </si>
  <si>
    <t>Ratarstvo a.d. Nova Topola - u stečaju</t>
  </si>
  <si>
    <t>RATA-R-A</t>
  </si>
  <si>
    <t>Sava VP a.d. Gradiška - u stečaju</t>
  </si>
  <si>
    <t>SAVA-R-B</t>
  </si>
  <si>
    <t>Sarajevo gas a.d. Istočno Sarajevo</t>
  </si>
  <si>
    <t>SGAS-R-A</t>
  </si>
  <si>
    <t>Sintetik a.d. Banja Luka - u stečaju</t>
  </si>
  <si>
    <t>SINT-R-A</t>
  </si>
  <si>
    <t>Sava a.d. Gradiška</t>
  </si>
  <si>
    <t>SVGR-R-A</t>
  </si>
  <si>
    <t>Tesla d.d. Brčko</t>
  </si>
  <si>
    <t>TSL9-R-A</t>
  </si>
  <si>
    <t>Žitoprodukt a.d. Banja Luka - u stečaju</t>
  </si>
  <si>
    <t>ZPBL-R-A</t>
  </si>
  <si>
    <t xml:space="preserve">2. Prioritetne akcije </t>
  </si>
  <si>
    <t>603</t>
  </si>
  <si>
    <t>614</t>
  </si>
  <si>
    <t>625</t>
  </si>
  <si>
    <t>636</t>
  </si>
  <si>
    <t>647</t>
  </si>
  <si>
    <t>658</t>
  </si>
  <si>
    <t>669</t>
  </si>
  <si>
    <t>3. Akcije zatvorenih investicionih fondova</t>
  </si>
  <si>
    <t>604</t>
  </si>
  <si>
    <t>615</t>
  </si>
  <si>
    <t>626</t>
  </si>
  <si>
    <t>637</t>
  </si>
  <si>
    <t>648</t>
  </si>
  <si>
    <t>659</t>
  </si>
  <si>
    <t>670</t>
  </si>
  <si>
    <t>4. Ukupna ulaganja u akcije domaćih izdavalaca</t>
  </si>
  <si>
    <t>605</t>
  </si>
  <si>
    <t>616</t>
  </si>
  <si>
    <t>627</t>
  </si>
  <si>
    <t>638</t>
  </si>
  <si>
    <t>649</t>
  </si>
  <si>
    <t>660</t>
  </si>
  <si>
    <t>671</t>
  </si>
  <si>
    <t>II - Akcije stranih izdavalaca</t>
  </si>
  <si>
    <t>606</t>
  </si>
  <si>
    <t>617</t>
  </si>
  <si>
    <t>628</t>
  </si>
  <si>
    <t>639</t>
  </si>
  <si>
    <t>650</t>
  </si>
  <si>
    <t>661</t>
  </si>
  <si>
    <t>672</t>
  </si>
  <si>
    <t>607</t>
  </si>
  <si>
    <t>618</t>
  </si>
  <si>
    <t>629</t>
  </si>
  <si>
    <t>640</t>
  </si>
  <si>
    <t>651</t>
  </si>
  <si>
    <t>662</t>
  </si>
  <si>
    <t>673</t>
  </si>
  <si>
    <t>608</t>
  </si>
  <si>
    <t>619</t>
  </si>
  <si>
    <t>630</t>
  </si>
  <si>
    <t>641</t>
  </si>
  <si>
    <t>652</t>
  </si>
  <si>
    <t>663</t>
  </si>
  <si>
    <t>674</t>
  </si>
  <si>
    <t>609</t>
  </si>
  <si>
    <t>620</t>
  </si>
  <si>
    <t>631</t>
  </si>
  <si>
    <t>642</t>
  </si>
  <si>
    <t>653</t>
  </si>
  <si>
    <t>664</t>
  </si>
  <si>
    <t>675</t>
  </si>
  <si>
    <t>4. Ukupna ulaganja u akcije stranih izdavalaca</t>
  </si>
  <si>
    <t>610</t>
  </si>
  <si>
    <t>621</t>
  </si>
  <si>
    <t>632</t>
  </si>
  <si>
    <t>643</t>
  </si>
  <si>
    <t>654</t>
  </si>
  <si>
    <t>665</t>
  </si>
  <si>
    <t>676</t>
  </si>
  <si>
    <t>III - Ukupna ulaganja u akcije</t>
  </si>
  <si>
    <t>611</t>
  </si>
  <si>
    <t>622</t>
  </si>
  <si>
    <t>633</t>
  </si>
  <si>
    <t>644</t>
  </si>
  <si>
    <t>655</t>
  </si>
  <si>
    <t>666</t>
  </si>
  <si>
    <t>677</t>
  </si>
  <si>
    <t>* Klasifikacija (KOD)</t>
  </si>
  <si>
    <t>B - Hartija od vrijednosti po fer vrijednosti kroz bilans uspjeha,</t>
  </si>
  <si>
    <t>R - Hartije od vrijednosti raspoložive za prodaju</t>
  </si>
  <si>
    <t xml:space="preserve">IZVJEŠTAJ O STRUKTURI ULAGANJA INVESTICIONOG FONDA </t>
  </si>
  <si>
    <t>II- OBVEZNICE</t>
  </si>
  <si>
    <t>Ukupna nominalna vrijednost</t>
  </si>
  <si>
    <t>Ukupna nabavna vrijednost</t>
  </si>
  <si>
    <t>АОP</t>
  </si>
  <si>
    <t>Učešće u vrijednosti emisije (%)</t>
  </si>
  <si>
    <t>I - Obveznice domaćih izdavalaca:</t>
  </si>
  <si>
    <t>678</t>
  </si>
  <si>
    <t>689</t>
  </si>
  <si>
    <t>700</t>
  </si>
  <si>
    <t>711</t>
  </si>
  <si>
    <t>722</t>
  </si>
  <si>
    <t>1. Državne obveznice</t>
  </si>
  <si>
    <t>679</t>
  </si>
  <si>
    <t>690</t>
  </si>
  <si>
    <t>701</t>
  </si>
  <si>
    <t>712</t>
  </si>
  <si>
    <t>723</t>
  </si>
  <si>
    <t>2. Obveznice jedinica lokalne samouprave i obveznice drugih pravnih lica izdate uz garanciju Vlade Republike Srpske</t>
  </si>
  <si>
    <t>680</t>
  </si>
  <si>
    <t>691</t>
  </si>
  <si>
    <t>702</t>
  </si>
  <si>
    <t>713</t>
  </si>
  <si>
    <t>724</t>
  </si>
  <si>
    <t>3. Obveznice domaćih pravnih lica</t>
  </si>
  <si>
    <t>681</t>
  </si>
  <si>
    <t>692</t>
  </si>
  <si>
    <t>703</t>
  </si>
  <si>
    <t>714</t>
  </si>
  <si>
    <t>725</t>
  </si>
  <si>
    <t>4. Ukupna ulaganja u obveznice domaćih izdavalaca:</t>
  </si>
  <si>
    <t>682</t>
  </si>
  <si>
    <t>693</t>
  </si>
  <si>
    <t>704</t>
  </si>
  <si>
    <t>715</t>
  </si>
  <si>
    <t>726</t>
  </si>
  <si>
    <t>II - Obveznice stranih izdavalaca</t>
  </si>
  <si>
    <t>683</t>
  </si>
  <si>
    <t>694</t>
  </si>
  <si>
    <t>705</t>
  </si>
  <si>
    <t>716</t>
  </si>
  <si>
    <t>727</t>
  </si>
  <si>
    <t>1. Obveznice međunarodnih finansijskih institucija</t>
  </si>
  <si>
    <t>684</t>
  </si>
  <si>
    <t>695</t>
  </si>
  <si>
    <t>706</t>
  </si>
  <si>
    <t>717</t>
  </si>
  <si>
    <t>728</t>
  </si>
  <si>
    <t>2. Obveznice stranih država</t>
  </si>
  <si>
    <t>685</t>
  </si>
  <si>
    <t>696</t>
  </si>
  <si>
    <t>707</t>
  </si>
  <si>
    <t>718</t>
  </si>
  <si>
    <t>729</t>
  </si>
  <si>
    <t>3. Obveznice stranih pravnih lica</t>
  </si>
  <si>
    <t>686</t>
  </si>
  <si>
    <t>697</t>
  </si>
  <si>
    <t>708</t>
  </si>
  <si>
    <t>719</t>
  </si>
  <si>
    <t>730</t>
  </si>
  <si>
    <t>4. Ukupna ulaganja u obveznice stranih izdavalaca:</t>
  </si>
  <si>
    <t>687</t>
  </si>
  <si>
    <t>698</t>
  </si>
  <si>
    <t>709</t>
  </si>
  <si>
    <t>720</t>
  </si>
  <si>
    <t>731</t>
  </si>
  <si>
    <t>III - Ukupna ulaganja u obveznice:</t>
  </si>
  <si>
    <t>688</t>
  </si>
  <si>
    <t>699</t>
  </si>
  <si>
    <t>710</t>
  </si>
  <si>
    <t>721</t>
  </si>
  <si>
    <t>732</t>
  </si>
  <si>
    <t>D- Hartije od vrijednosti koje se drže do roka dospjeća</t>
  </si>
  <si>
    <t>III-</t>
  </si>
  <si>
    <t>DRUGE HARTIJE OD VRIJEDNOSTI</t>
  </si>
  <si>
    <t>R.br.</t>
  </si>
  <si>
    <t>Učešće u emisiji (%)</t>
  </si>
  <si>
    <t>Druge hartije od vrijednosti domaćih izdavalaca</t>
  </si>
  <si>
    <t>733</t>
  </si>
  <si>
    <t>750</t>
  </si>
  <si>
    <t>767</t>
  </si>
  <si>
    <t>784</t>
  </si>
  <si>
    <t>801</t>
  </si>
  <si>
    <t>Depozitne potvrde</t>
  </si>
  <si>
    <t>734</t>
  </si>
  <si>
    <t>751</t>
  </si>
  <si>
    <t>768</t>
  </si>
  <si>
    <t>785</t>
  </si>
  <si>
    <t>802</t>
  </si>
  <si>
    <t>Trezorski zapisi</t>
  </si>
  <si>
    <t>735</t>
  </si>
  <si>
    <t>752</t>
  </si>
  <si>
    <t>769</t>
  </si>
  <si>
    <t>786</t>
  </si>
  <si>
    <t>803</t>
  </si>
  <si>
    <t>Blagajnički zapisi</t>
  </si>
  <si>
    <t>736</t>
  </si>
  <si>
    <t>753</t>
  </si>
  <si>
    <t>770</t>
  </si>
  <si>
    <t>787</t>
  </si>
  <si>
    <t>804</t>
  </si>
  <si>
    <t>Komercijalni zapisi</t>
  </si>
  <si>
    <t>737</t>
  </si>
  <si>
    <t>754</t>
  </si>
  <si>
    <t>771</t>
  </si>
  <si>
    <t>788</t>
  </si>
  <si>
    <t>805</t>
  </si>
  <si>
    <t>Udjeli otvorenih investicionih fondova</t>
  </si>
  <si>
    <t>738</t>
  </si>
  <si>
    <t>755</t>
  </si>
  <si>
    <t>772</t>
  </si>
  <si>
    <t>789</t>
  </si>
  <si>
    <t>806</t>
  </si>
  <si>
    <t>Kristal Invest ad Banja Luka</t>
  </si>
  <si>
    <t>KCPP-U-A</t>
  </si>
  <si>
    <t>Ostale hartije od vrijednosti</t>
  </si>
  <si>
    <t>739</t>
  </si>
  <si>
    <t>756</t>
  </si>
  <si>
    <t>773</t>
  </si>
  <si>
    <t>790</t>
  </si>
  <si>
    <t>807</t>
  </si>
  <si>
    <t>Ukupna ulaganja u druge hartije od vrijednosti domaćih izdavalaca</t>
  </si>
  <si>
    <t>740</t>
  </si>
  <si>
    <t>757</t>
  </si>
  <si>
    <t>774</t>
  </si>
  <si>
    <t>791</t>
  </si>
  <si>
    <t>808</t>
  </si>
  <si>
    <t>Druge hartije od vrijednosti stranih izdavalaca</t>
  </si>
  <si>
    <t>741</t>
  </si>
  <si>
    <t>758</t>
  </si>
  <si>
    <t>775</t>
  </si>
  <si>
    <t>792</t>
  </si>
  <si>
    <t>809</t>
  </si>
  <si>
    <t>742</t>
  </si>
  <si>
    <t>759</t>
  </si>
  <si>
    <t>776</t>
  </si>
  <si>
    <t>793</t>
  </si>
  <si>
    <t>810</t>
  </si>
  <si>
    <t>743</t>
  </si>
  <si>
    <t>760</t>
  </si>
  <si>
    <t>777</t>
  </si>
  <si>
    <t>794</t>
  </si>
  <si>
    <t>811</t>
  </si>
  <si>
    <t>744</t>
  </si>
  <si>
    <t>761</t>
  </si>
  <si>
    <t>778</t>
  </si>
  <si>
    <t>795</t>
  </si>
  <si>
    <t>812</t>
  </si>
  <si>
    <t>745</t>
  </si>
  <si>
    <t>762</t>
  </si>
  <si>
    <t>779</t>
  </si>
  <si>
    <t>796</t>
  </si>
  <si>
    <t>813</t>
  </si>
  <si>
    <t>746</t>
  </si>
  <si>
    <t>763</t>
  </si>
  <si>
    <t>780</t>
  </si>
  <si>
    <t>797</t>
  </si>
  <si>
    <t>814</t>
  </si>
  <si>
    <t>747</t>
  </si>
  <si>
    <t>764</t>
  </si>
  <si>
    <t>781</t>
  </si>
  <si>
    <t>798</t>
  </si>
  <si>
    <t>815</t>
  </si>
  <si>
    <t>Ukupna ulaganja u druge hartije od vrijednosti stranih izdavalaca</t>
  </si>
  <si>
    <t>748</t>
  </si>
  <si>
    <t>765</t>
  </si>
  <si>
    <t>782</t>
  </si>
  <si>
    <t>799</t>
  </si>
  <si>
    <t>816</t>
  </si>
  <si>
    <t>Ukupna ulaganja u druge HOV</t>
  </si>
  <si>
    <t>749</t>
  </si>
  <si>
    <t>766</t>
  </si>
  <si>
    <t>783</t>
  </si>
  <si>
    <t>800</t>
  </si>
  <si>
    <t>817</t>
  </si>
  <si>
    <t>IV-</t>
  </si>
  <si>
    <t>DEPOZITI</t>
  </si>
  <si>
    <t xml:space="preserve">Kratkoročni depoziti </t>
  </si>
  <si>
    <t>818</t>
  </si>
  <si>
    <t>822</t>
  </si>
  <si>
    <t>826</t>
  </si>
  <si>
    <t xml:space="preserve">Dugoročni depoziti </t>
  </si>
  <si>
    <t>819</t>
  </si>
  <si>
    <t>823</t>
  </si>
  <si>
    <t>827</t>
  </si>
  <si>
    <t>INTESA SANPAOLO BANKA DD, SARAJEVO</t>
  </si>
  <si>
    <t>INTESA DEP</t>
  </si>
  <si>
    <t>MF BANKA BANJA LUKA</t>
  </si>
  <si>
    <t>MF BANKA</t>
  </si>
  <si>
    <t>Raiffeisen bank d.d. BiH Sarajevo</t>
  </si>
  <si>
    <t>RAIFF</t>
  </si>
  <si>
    <t>Sparkasse Bank a.d. Banja Luka</t>
  </si>
  <si>
    <t>SK DEPOZIT</t>
  </si>
  <si>
    <t>UNICREDIT BANK AD, BANJA LUKA</t>
  </si>
  <si>
    <t>UNICREDIT</t>
  </si>
  <si>
    <t>Ostali plasmani</t>
  </si>
  <si>
    <t>820</t>
  </si>
  <si>
    <t>824</t>
  </si>
  <si>
    <t>828</t>
  </si>
  <si>
    <t>Ukupni depoziti</t>
  </si>
  <si>
    <t>821</t>
  </si>
  <si>
    <t>825</t>
  </si>
  <si>
    <t>829</t>
  </si>
  <si>
    <t>na dan 31.12.2018. godine</t>
  </si>
  <si>
    <t>V- DERIVATI</t>
  </si>
  <si>
    <t>Nabavna vrijednost</t>
  </si>
  <si>
    <t>Pozitivna vrijednost na dan bilansa</t>
  </si>
  <si>
    <t>Negativna vrijednost na dan bilansa</t>
  </si>
  <si>
    <t>Učešće u imovini fonda (u %)</t>
  </si>
  <si>
    <t>Učešće u obavezama fonda (u %)</t>
  </si>
  <si>
    <t>VI- REPO POSLOVI (AKTIVA)</t>
  </si>
  <si>
    <t>Korateral ISIN</t>
  </si>
  <si>
    <t>Vrijednost na dan bilansa</t>
  </si>
  <si>
    <t>Učešće u ukupnoj imovini fonda (u%)</t>
  </si>
  <si>
    <t xml:space="preserve">Nominalna vrijednost koraterala </t>
  </si>
  <si>
    <t>IZVJEŠTAJ O STRUKTURI ULAGANJA INVESTICIONOG FONDA PO VRSTAMA</t>
  </si>
  <si>
    <t>IMOVINE na dan 31.12.2018 godine</t>
  </si>
  <si>
    <t xml:space="preserve">Akcije </t>
  </si>
  <si>
    <t>Obveznice</t>
  </si>
  <si>
    <t xml:space="preserve">Depoziti i plasmani </t>
  </si>
  <si>
    <t>Gotovina i gotovinski ekvivalenti</t>
  </si>
  <si>
    <t>Ostala imovina</t>
  </si>
  <si>
    <t>Ukupno</t>
  </si>
  <si>
    <t>Lice sa licencom                         M.P</t>
  </si>
  <si>
    <t>STRUKTURA OBAVEZA PO VRSTAMA INSTRUMENATA</t>
  </si>
  <si>
    <t xml:space="preserve"> na dan 31.12.2018  godine</t>
  </si>
  <si>
    <t>I- REPO POSLOVI (PASIVA)</t>
  </si>
  <si>
    <t xml:space="preserve">Pozicija </t>
  </si>
  <si>
    <t>Kolateral ISIN</t>
  </si>
  <si>
    <t>Učešće u ukupnoj imovini fonda (u %)</t>
  </si>
  <si>
    <t>Nominalna vrijednost kolaterala</t>
  </si>
  <si>
    <t>II- GARANTNI ULOG</t>
  </si>
  <si>
    <t>IZVJEŠTAJ O REALIZOVANIM DOBICIMA (GUBICIMA)</t>
  </si>
  <si>
    <t>INVESTICIONOG FONDA za period  01.01 - 31.12.2018 godine</t>
  </si>
  <si>
    <t xml:space="preserve">I- PRODATE I AMORTIZOVANE HARTIJE OD VRIJEDNOSTI </t>
  </si>
  <si>
    <t>Datum transakcije</t>
  </si>
  <si>
    <t>Prodate i amortizovane hartije od vrijednosti</t>
  </si>
  <si>
    <t xml:space="preserve">Broj hartija </t>
  </si>
  <si>
    <t>Ukupna prodajna vrijednost</t>
  </si>
  <si>
    <t>Realizovani dobitak (gubitak) (5-4)</t>
  </si>
  <si>
    <t>A. AKCIJE</t>
  </si>
  <si>
    <t>ZPTP-R-B</t>
  </si>
  <si>
    <t>2. Prioritetne akcije</t>
  </si>
  <si>
    <t>3. Akcije investicionih fondova</t>
  </si>
  <si>
    <t>B. OBVEZNICE I DRUGE DUŽNIČKE HARTIJE OD VRIJEDNOSTI</t>
  </si>
  <si>
    <t>Obveznice i druge dužničke hartije od vrijednosti domaćih izdavalaca</t>
  </si>
  <si>
    <t>Državne obveznice</t>
  </si>
  <si>
    <t xml:space="preserve">Obveznice jedinica teritorijalne autonomije i lokalne samouprave i lokalne samouprave i obveznice drugih pravnih lica izdate uz garanciju Vlade Republike Srpske </t>
  </si>
  <si>
    <t>Depozitne potvrde, komercijalni zapisi, obveznice i druge dužničke HOV</t>
  </si>
  <si>
    <t>Obveznice ostalih pravnih lica</t>
  </si>
  <si>
    <t>Komercijalni zapisi ostalih pravnih lica</t>
  </si>
  <si>
    <t>Obveznice i druge dužničke hartije od vrijednosti stranih izdavalaca</t>
  </si>
  <si>
    <t>Obveznice i ostale dužničke hartije od vrijednosti stranih država i centralnih banaka</t>
  </si>
  <si>
    <t>Obveznice i ostale dužničke hartije od vrijednosti stranih banaka i ostalih pravnih lica</t>
  </si>
  <si>
    <t>Udjeli investicionih fondova</t>
  </si>
  <si>
    <t>Druge HOV domaćih izdavalaca</t>
  </si>
  <si>
    <t xml:space="preserve">Druge HOV stranih izdavalaca </t>
  </si>
  <si>
    <t>Amortizovane obveznice i druge dužničke hartije od vrijednosti</t>
  </si>
  <si>
    <t xml:space="preserve">V. UKUPNO REALIZOVNI DOBICI (GUBICI)  NA HARTIJAMA OD VRIJEDNOSTI </t>
  </si>
  <si>
    <t>II- OTUĐENJA HARTIJA OD VRIJEDNOSTI PO DRUGOM OSNOVU OSIM PRODAJE</t>
  </si>
  <si>
    <t>Otuđenje HOV iz portfelja po drugom osnovu osim prodaje</t>
  </si>
  <si>
    <t>Broj hartija</t>
  </si>
  <si>
    <t>AKCIJE</t>
  </si>
  <si>
    <t xml:space="preserve">  </t>
  </si>
  <si>
    <t>III- UKUPNO REALIZOVANI DOBICI (GUBICI)  po osnovu otuđenja</t>
  </si>
  <si>
    <t>Zakonski zastupnik društva za upravljanje fondom</t>
  </si>
  <si>
    <t>Dana 01.02.2019</t>
  </si>
  <si>
    <t>IZVJEŠTAJ O NEREALIZOVANIM DOBICIMA (GUBICIMA)</t>
  </si>
  <si>
    <t>INVESTICIONOG FONDA  za period 01.01.- 31.12.2018 godine</t>
  </si>
  <si>
    <t>Datum zadnje procjene</t>
  </si>
  <si>
    <t>Ulaganje po emitentu (naziv i oznaka HOV)</t>
  </si>
  <si>
    <t>Fer vrijednost</t>
  </si>
  <si>
    <t>Revalorizacija fin. sredstava raspoloživih za prodaju</t>
  </si>
  <si>
    <t>Revalorizacija po osnovu instrumenata zaštite</t>
  </si>
  <si>
    <t>Nerealizovani  dobitak (gubitak) priznat kroz rezultat perioda</t>
  </si>
  <si>
    <t xml:space="preserve">Neto kursne razlike na  HOV </t>
  </si>
  <si>
    <t>Amortizacija diskonta (premije) fin.sredstava  koja se drže do roka dospjeća</t>
  </si>
  <si>
    <t>Neralizovani dobitak (gubitak) tekućeg perioda</t>
  </si>
  <si>
    <t>Birač a.d Zvornik - u stečaju / BIRA-R-A</t>
  </si>
  <si>
    <t>Brod a.d. Brod - u stečaju / BROD-R-A</t>
  </si>
  <si>
    <t>Dobojinvest a.d. Doboj / DOIN-R-A</t>
  </si>
  <si>
    <t>Duvan a.d. Bijeljina / DUVN-R-A</t>
  </si>
  <si>
    <t>Eksploatacija a.d. Gacko / EKPL-R-A</t>
  </si>
  <si>
    <t>Elvaco a.d. Bijeljina - u stečaju / ELVA-R-A</t>
  </si>
  <si>
    <t>Fabrika šećera Bijeljina a.d. V. Obarska - u stečaju / FSBN-R-A</t>
  </si>
  <si>
    <t>Fabrika stočne hrane a.d. Nova Topola - u stečaju / FSTH-R-A</t>
  </si>
  <si>
    <t>Fabrika za proizvodnju žice a.d. Novo Goražde - u stečaju / FZIC-R-A</t>
  </si>
  <si>
    <t>Jelšingrad FAM a.d. Banja Luka - u stečaju / JFAM-R-A</t>
  </si>
  <si>
    <t>KTK alhos a.d. Sokolac - u stečaju / KTKA-R-A</t>
  </si>
  <si>
    <t>Luka a.d. Šamac / LKSM-R-A</t>
  </si>
  <si>
    <t>Medicinska elektronika a.d. Banja Luka - u stečaju / MDEL-R-A</t>
  </si>
  <si>
    <t>Novi Bimeks d.d. Brčko - u stečaju / NBS9-R-A</t>
  </si>
  <si>
    <t>Ratarstvo a.d. Nova Topola - u stečaju / RATA-R-A</t>
  </si>
  <si>
    <t>Sava VP a.d. Gradiška - u stečaju / SAVA-R-B</t>
  </si>
  <si>
    <t>Sarajevo gas a.d. Istočno Sarajevo / SGAS-R-A</t>
  </si>
  <si>
    <t>Sintetik a.d. Banja Luka - u stečaju / SINT-R-A</t>
  </si>
  <si>
    <t>Sava a.d. Gradiška / SVGR-R-A</t>
  </si>
  <si>
    <t>Tesla d.d. Brčko / TSL9-R-A</t>
  </si>
  <si>
    <t>Žitoprodukt a.d. Banja Luka - u stečaju / ZPBL-R-A</t>
  </si>
  <si>
    <t xml:space="preserve">Redovne akcije </t>
  </si>
  <si>
    <t>Prioritetne akcije</t>
  </si>
  <si>
    <t>Akcije ZIF</t>
  </si>
  <si>
    <t>Ostali dužnički instrumenti</t>
  </si>
  <si>
    <t>ONIF KRISTAL CASH PLUS FUND / KCPP-U-A</t>
  </si>
  <si>
    <t>Udjeli otvorenih IF</t>
  </si>
  <si>
    <t>Ostale HOV (i derivati)</t>
  </si>
  <si>
    <t>UKUPNO</t>
  </si>
  <si>
    <t xml:space="preserve">IZVJEŠTAJ O TRANSAKCIJAMA S POVEZANIM LICIMA       </t>
  </si>
  <si>
    <t>Na dan 31.12.2018</t>
  </si>
  <si>
    <t>I - ULAGANJA U POVEZANA LICA</t>
  </si>
  <si>
    <t>Red. br.</t>
  </si>
  <si>
    <t xml:space="preserve">Naziv povezanog lica                                     </t>
  </si>
  <si>
    <t>Nabavna vrijednost akcija</t>
  </si>
  <si>
    <t>Fer vrijednost na dan bilansa</t>
  </si>
  <si>
    <t>Neralizovani dobitak (gubitak)</t>
  </si>
  <si>
    <t>Nova banka a.d. Banja Luka</t>
  </si>
  <si>
    <t>II- PRIHODI OD POVEZANIH LICA za period od 01.01. do 31.12.2018.</t>
  </si>
  <si>
    <t>I - Prihodi po osnovu dividendi od ulaganja u povezana lica</t>
  </si>
  <si>
    <t>Broj držanih akcija</t>
  </si>
  <si>
    <t>Dividenda/akcija</t>
  </si>
  <si>
    <t>Prihod od dividendi</t>
  </si>
  <si>
    <t>Ukupno prihod od dividendi</t>
  </si>
  <si>
    <t>II - Prihodi po osnovu kamata od ulaganja u povezana lica</t>
  </si>
  <si>
    <t>Nominalna vrijednost obveznica</t>
  </si>
  <si>
    <t>Period držanja</t>
  </si>
  <si>
    <t>Prihod od kamate</t>
  </si>
  <si>
    <t>Ukupno prihod od kamata</t>
  </si>
  <si>
    <t>III - Ukupni prihodi (I+II)</t>
  </si>
  <si>
    <t>III-ISPLATE POVEZANIM LICIMA za period od 01.01.-31.12.2018.</t>
  </si>
  <si>
    <t>Prezime i ime povezanog lica</t>
  </si>
  <si>
    <t>Iznos isplate</t>
  </si>
  <si>
    <t>Svrha isplate</t>
  </si>
  <si>
    <t>UPRAVLJAČKA NAKNADA</t>
  </si>
  <si>
    <t xml:space="preserve">Naziv investicionog fonda: ONIF Cash fund </t>
  </si>
</sst>
</file>

<file path=xl/styles.xml><?xml version="1.0" encoding="utf-8"?>
<styleSheet xmlns="http://schemas.openxmlformats.org/spreadsheetml/2006/main">
  <numFmts count="11">
    <numFmt numFmtId="43" formatCode="_-* #,##0.00\ _K_M_-;\-* #,##0.00\ _K_M_-;_-* &quot;-&quot;??\ _K_M_-;_-@_-"/>
    <numFmt numFmtId="164" formatCode="_(* #,##0.00_);_(* \(#,##0.00\);_(* &quot;-&quot;??_);_(@_)"/>
    <numFmt numFmtId="165" formatCode="#,##0.0000"/>
    <numFmt numFmtId="166" formatCode="_(* #,##0_);_(* \(#,##0\);_(* &quot;-&quot;??_);_(@_)"/>
    <numFmt numFmtId="167" formatCode="_(* #,##0.0000_);_(* \(#,##0.0000\);_(* &quot;-&quot;??_);_(@_)"/>
    <numFmt numFmtId="168" formatCode="_(* #,##0.000000_);_(* \(#,##0.000000\);_(* &quot;-&quot;??_);_(@_)"/>
    <numFmt numFmtId="169" formatCode="#,##0.000000\ _D_i_n_."/>
    <numFmt numFmtId="170" formatCode="_-* #,##0_-;\-* #,##0_-;_-* &quot;-&quot;??_-;_-@_-"/>
    <numFmt numFmtId="171" formatCode="_-* #,##0.00_-;\-* #,##0.00_-;_-* &quot;-&quot;??_-;_-@_-"/>
    <numFmt numFmtId="172" formatCode="_-* #,##0.0000\ _K_M_-;\-* #,##0.0000\ _K_M_-;_-* &quot;-&quot;????\ _K_M_-;_-@_-"/>
    <numFmt numFmtId="173" formatCode="_-* #,##0\ _K_M_-;\-* #,##0\ _K_M_-;_-* &quot;-&quot;??\ _K_M_-;_-@_-"/>
  </numFmts>
  <fonts count="5">
    <font>
      <sz val="10"/>
      <color indexed="8"/>
      <name val="Arial"/>
    </font>
    <font>
      <sz val="10"/>
      <color indexed="8"/>
      <name val="Calibri"/>
    </font>
    <font>
      <sz val="10"/>
      <color indexed="8"/>
      <name val="Times New Roman"/>
    </font>
    <font>
      <sz val="20"/>
      <color indexed="8"/>
      <name val="Calibri"/>
    </font>
    <font>
      <u/>
      <sz val="10"/>
      <color indexed="8"/>
      <name val="Calibri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theme="0"/>
        <bgColor indexed="8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210">
    <xf numFmtId="0" fontId="0" fillId="0" borderId="0" xfId="0"/>
    <xf numFmtId="0" fontId="1" fillId="2" borderId="0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horizontal="center"/>
    </xf>
    <xf numFmtId="0" fontId="1" fillId="2" borderId="1" xfId="0" applyNumberFormat="1" applyFont="1" applyFill="1" applyBorder="1" applyAlignment="1" applyProtection="1"/>
    <xf numFmtId="3" fontId="1" fillId="2" borderId="1" xfId="0" applyNumberFormat="1" applyFont="1" applyFill="1" applyBorder="1" applyAlignment="1" applyProtection="1"/>
    <xf numFmtId="49" fontId="1" fillId="2" borderId="1" xfId="0" applyNumberFormat="1" applyFont="1" applyFill="1" applyBorder="1" applyAlignment="1" applyProtection="1">
      <alignment horizontal="center"/>
    </xf>
    <xf numFmtId="0" fontId="1" fillId="2" borderId="1" xfId="0" applyNumberFormat="1" applyFont="1" applyFill="1" applyBorder="1" applyAlignment="1" applyProtection="1">
      <alignment horizontal="center" wrapText="1"/>
    </xf>
    <xf numFmtId="0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wrapText="1"/>
    </xf>
    <xf numFmtId="165" fontId="1" fillId="2" borderId="1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left"/>
    </xf>
    <xf numFmtId="0" fontId="1" fillId="2" borderId="0" xfId="0" applyNumberFormat="1" applyFont="1" applyFill="1" applyBorder="1" applyAlignment="1" applyProtection="1">
      <alignment horizontal="right"/>
    </xf>
    <xf numFmtId="0" fontId="1" fillId="2" borderId="0" xfId="0" applyNumberFormat="1" applyFont="1" applyFill="1" applyBorder="1" applyAlignment="1" applyProtection="1">
      <alignment horizontal="center" wrapText="1"/>
    </xf>
    <xf numFmtId="0" fontId="1" fillId="2" borderId="2" xfId="0" applyNumberFormat="1" applyFont="1" applyFill="1" applyBorder="1" applyAlignment="1" applyProtection="1">
      <alignment horizontal="right"/>
    </xf>
    <xf numFmtId="0" fontId="1" fillId="2" borderId="0" xfId="0" applyNumberFormat="1" applyFont="1" applyFill="1" applyBorder="1" applyAlignment="1" applyProtection="1">
      <alignment vertical="center"/>
    </xf>
    <xf numFmtId="3" fontId="1" fillId="2" borderId="1" xfId="0" applyNumberFormat="1" applyFont="1" applyFill="1" applyBorder="1" applyAlignment="1" applyProtection="1">
      <alignment horizontal="right"/>
    </xf>
    <xf numFmtId="3" fontId="1" fillId="2" borderId="1" xfId="0" applyNumberFormat="1" applyFont="1" applyFill="1" applyBorder="1" applyAlignment="1" applyProtection="1">
      <alignment horizontal="right" wrapText="1"/>
    </xf>
    <xf numFmtId="165" fontId="1" fillId="2" borderId="1" xfId="0" applyNumberFormat="1" applyFont="1" applyFill="1" applyBorder="1" applyAlignment="1" applyProtection="1">
      <alignment horizontal="right" wrapText="1"/>
    </xf>
    <xf numFmtId="0" fontId="1" fillId="2" borderId="2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wrapText="1"/>
    </xf>
    <xf numFmtId="0" fontId="2" fillId="2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vertical="center"/>
    </xf>
    <xf numFmtId="0" fontId="1" fillId="2" borderId="1" xfId="0" applyNumberFormat="1" applyFont="1" applyFill="1" applyBorder="1" applyAlignment="1" applyProtection="1">
      <alignment horizontal="center" vertical="center"/>
    </xf>
    <xf numFmtId="1" fontId="1" fillId="2" borderId="1" xfId="0" applyNumberFormat="1" applyFont="1" applyFill="1" applyBorder="1" applyAlignment="1" applyProtection="1">
      <alignment horizontal="center"/>
    </xf>
    <xf numFmtId="0" fontId="1" fillId="2" borderId="3" xfId="0" applyNumberFormat="1" applyFont="1" applyFill="1" applyBorder="1" applyAlignment="1" applyProtection="1">
      <alignment horizontal="center"/>
    </xf>
    <xf numFmtId="0" fontId="1" fillId="2" borderId="3" xfId="0" applyNumberFormat="1" applyFont="1" applyFill="1" applyBorder="1" applyAlignment="1" applyProtection="1"/>
    <xf numFmtId="1" fontId="1" fillId="2" borderId="3" xfId="0" applyNumberFormat="1" applyFont="1" applyFill="1" applyBorder="1" applyAlignment="1" applyProtection="1">
      <alignment horizontal="center"/>
    </xf>
    <xf numFmtId="3" fontId="1" fillId="2" borderId="3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7" xfId="0" applyNumberFormat="1" applyFont="1" applyFill="1" applyBorder="1" applyAlignment="1" applyProtection="1">
      <alignment horizontal="left" wrapText="1"/>
    </xf>
    <xf numFmtId="3" fontId="1" fillId="2" borderId="0" xfId="0" applyNumberFormat="1" applyFont="1" applyFill="1" applyBorder="1" applyAlignment="1" applyProtection="1"/>
    <xf numFmtId="0" fontId="1" fillId="2" borderId="3" xfId="0" applyNumberFormat="1" applyFont="1" applyFill="1" applyBorder="1" applyAlignment="1" applyProtection="1">
      <alignment wrapText="1"/>
    </xf>
    <xf numFmtId="0" fontId="1" fillId="2" borderId="2" xfId="0" applyNumberFormat="1" applyFont="1" applyFill="1" applyBorder="1" applyAlignment="1" applyProtection="1">
      <alignment horizontal="left"/>
    </xf>
    <xf numFmtId="0" fontId="1" fillId="2" borderId="2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2" borderId="1" xfId="0" applyNumberFormat="1" applyFont="1" applyFill="1" applyBorder="1" applyAlignment="1" applyProtection="1">
      <alignment horizontal="center" vertical="top" wrapText="1"/>
    </xf>
    <xf numFmtId="0" fontId="1" fillId="2" borderId="1" xfId="0" applyNumberFormat="1" applyFont="1" applyFill="1" applyBorder="1" applyAlignment="1" applyProtection="1">
      <alignment vertical="top" wrapText="1"/>
    </xf>
    <xf numFmtId="3" fontId="1" fillId="2" borderId="1" xfId="0" applyNumberFormat="1" applyFont="1" applyFill="1" applyBorder="1" applyAlignment="1" applyProtection="1">
      <alignment horizontal="right" vertical="top" wrapText="1"/>
    </xf>
    <xf numFmtId="3" fontId="1" fillId="2" borderId="1" xfId="0" applyNumberFormat="1" applyFont="1" applyFill="1" applyBorder="1" applyAlignment="1" applyProtection="1">
      <alignment horizontal="right" vertical="center" wrapText="1"/>
    </xf>
    <xf numFmtId="165" fontId="1" fillId="2" borderId="1" xfId="0" applyNumberFormat="1" applyFont="1" applyFill="1" applyBorder="1" applyAlignment="1" applyProtection="1">
      <alignment horizontal="right" vertical="center" wrapText="1"/>
    </xf>
    <xf numFmtId="0" fontId="1" fillId="0" borderId="0" xfId="0" applyNumberFormat="1" applyFont="1" applyFill="1" applyBorder="1" applyAlignment="1" applyProtection="1">
      <alignment horizontal="center"/>
    </xf>
    <xf numFmtId="164" fontId="1" fillId="0" borderId="0" xfId="0" applyNumberFormat="1" applyFont="1" applyFill="1" applyBorder="1" applyAlignment="1" applyProtection="1"/>
    <xf numFmtId="165" fontId="1" fillId="2" borderId="1" xfId="0" applyNumberFormat="1" applyFont="1" applyFill="1" applyBorder="1" applyAlignment="1" applyProtection="1">
      <alignment horizontal="right"/>
    </xf>
    <xf numFmtId="0" fontId="1" fillId="2" borderId="0" xfId="0" applyNumberFormat="1" applyFont="1" applyFill="1" applyBorder="1" applyAlignment="1" applyProtection="1">
      <alignment horizontal="left" vertical="center"/>
    </xf>
    <xf numFmtId="166" fontId="1" fillId="2" borderId="0" xfId="0" applyNumberFormat="1" applyFont="1" applyFill="1" applyBorder="1" applyAlignment="1" applyProtection="1">
      <alignment vertical="center"/>
    </xf>
    <xf numFmtId="167" fontId="1" fillId="2" borderId="0" xfId="0" applyNumberFormat="1" applyFont="1" applyFill="1" applyBorder="1" applyAlignment="1" applyProtection="1">
      <alignment horizontal="right"/>
    </xf>
    <xf numFmtId="164" fontId="1" fillId="2" borderId="0" xfId="0" applyNumberFormat="1" applyFont="1" applyFill="1" applyBorder="1" applyAlignment="1" applyProtection="1">
      <alignment horizontal="right"/>
    </xf>
    <xf numFmtId="166" fontId="1" fillId="2" borderId="0" xfId="0" applyNumberFormat="1" applyFont="1" applyFill="1" applyBorder="1" applyAlignment="1" applyProtection="1">
      <alignment horizontal="right"/>
    </xf>
    <xf numFmtId="0" fontId="4" fillId="2" borderId="0" xfId="0" applyNumberFormat="1" applyFont="1" applyFill="1" applyBorder="1" applyAlignment="1" applyProtection="1">
      <alignment horizontal="left" vertical="center"/>
    </xf>
    <xf numFmtId="0" fontId="4" fillId="2" borderId="0" xfId="0" applyNumberFormat="1" applyFont="1" applyFill="1" applyBorder="1" applyAlignment="1" applyProtection="1">
      <alignment horizontal="center" vertical="center"/>
    </xf>
    <xf numFmtId="0" fontId="4" fillId="2" borderId="0" xfId="0" applyNumberFormat="1" applyFont="1" applyFill="1" applyBorder="1" applyAlignment="1" applyProtection="1">
      <alignment horizontal="center"/>
    </xf>
    <xf numFmtId="166" fontId="4" fillId="2" borderId="0" xfId="0" applyNumberFormat="1" applyFont="1" applyFill="1" applyBorder="1" applyAlignment="1" applyProtection="1">
      <alignment vertical="center"/>
    </xf>
    <xf numFmtId="0" fontId="4" fillId="2" borderId="0" xfId="0" applyNumberFormat="1" applyFont="1" applyFill="1" applyBorder="1" applyAlignment="1" applyProtection="1">
      <alignment horizontal="right"/>
    </xf>
    <xf numFmtId="167" fontId="4" fillId="2" borderId="0" xfId="0" applyNumberFormat="1" applyFont="1" applyFill="1" applyBorder="1" applyAlignment="1" applyProtection="1">
      <alignment horizontal="right"/>
    </xf>
    <xf numFmtId="164" fontId="4" fillId="2" borderId="0" xfId="0" applyNumberFormat="1" applyFont="1" applyFill="1" applyBorder="1" applyAlignment="1" applyProtection="1">
      <alignment horizontal="right"/>
    </xf>
    <xf numFmtId="166" fontId="4" fillId="2" borderId="0" xfId="0" applyNumberFormat="1" applyFont="1" applyFill="1" applyBorder="1" applyAlignment="1" applyProtection="1">
      <alignment horizontal="right"/>
    </xf>
    <xf numFmtId="0" fontId="1" fillId="2" borderId="5" xfId="0" applyNumberFormat="1" applyFont="1" applyFill="1" applyBorder="1" applyAlignment="1" applyProtection="1"/>
    <xf numFmtId="166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horizontal="left" vertical="center" wrapText="1"/>
    </xf>
    <xf numFmtId="166" fontId="1" fillId="2" borderId="1" xfId="0" applyNumberFormat="1" applyFont="1" applyFill="1" applyBorder="1" applyAlignment="1" applyProtection="1">
      <alignment vertical="center"/>
    </xf>
    <xf numFmtId="2" fontId="1" fillId="2" borderId="1" xfId="0" applyNumberFormat="1" applyFont="1" applyFill="1" applyBorder="1" applyAlignment="1" applyProtection="1">
      <alignment horizontal="right" vertical="top" wrapText="1"/>
    </xf>
    <xf numFmtId="167" fontId="1" fillId="2" borderId="1" xfId="0" applyNumberFormat="1" applyFont="1" applyFill="1" applyBorder="1" applyAlignment="1" applyProtection="1">
      <alignment horizontal="right" vertical="top"/>
    </xf>
    <xf numFmtId="164" fontId="1" fillId="2" borderId="1" xfId="0" applyNumberFormat="1" applyFont="1" applyFill="1" applyBorder="1" applyAlignment="1" applyProtection="1">
      <alignment horizontal="right" vertical="top" wrapText="1"/>
    </xf>
    <xf numFmtId="164" fontId="1" fillId="2" borderId="1" xfId="0" applyNumberFormat="1" applyFont="1" applyFill="1" applyBorder="1" applyAlignment="1" applyProtection="1">
      <alignment horizontal="right" vertical="top"/>
    </xf>
    <xf numFmtId="167" fontId="1" fillId="2" borderId="1" xfId="0" applyNumberFormat="1" applyFont="1" applyFill="1" applyBorder="1" applyAlignment="1" applyProtection="1">
      <alignment horizontal="right" vertical="center" wrapText="1"/>
    </xf>
    <xf numFmtId="164" fontId="1" fillId="2" borderId="1" xfId="0" applyNumberFormat="1" applyFont="1" applyFill="1" applyBorder="1" applyAlignment="1" applyProtection="1">
      <alignment horizontal="right" vertical="center" wrapText="1"/>
    </xf>
    <xf numFmtId="168" fontId="1" fillId="2" borderId="5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left" vertical="center" wrapText="1"/>
    </xf>
    <xf numFmtId="0" fontId="1" fillId="2" borderId="0" xfId="0" applyNumberFormat="1" applyFont="1" applyFill="1" applyBorder="1" applyAlignment="1" applyProtection="1">
      <alignment horizontal="center" vertical="top" wrapText="1"/>
    </xf>
    <xf numFmtId="166" fontId="1" fillId="2" borderId="0" xfId="0" applyNumberFormat="1" applyFont="1" applyFill="1" applyBorder="1" applyAlignment="1" applyProtection="1">
      <alignment vertical="center" wrapText="1"/>
    </xf>
    <xf numFmtId="1" fontId="1" fillId="2" borderId="0" xfId="0" applyNumberFormat="1" applyFont="1" applyFill="1" applyBorder="1" applyAlignment="1" applyProtection="1">
      <alignment horizontal="right" vertical="top" wrapText="1"/>
    </xf>
    <xf numFmtId="167" fontId="1" fillId="2" borderId="0" xfId="0" applyNumberFormat="1" applyFont="1" applyFill="1" applyBorder="1" applyAlignment="1" applyProtection="1">
      <alignment horizontal="right" wrapText="1"/>
    </xf>
    <xf numFmtId="167" fontId="1" fillId="2" borderId="0" xfId="0" applyNumberFormat="1" applyFont="1" applyFill="1" applyBorder="1" applyAlignment="1" applyProtection="1">
      <alignment horizontal="right" vertical="top"/>
    </xf>
    <xf numFmtId="168" fontId="1" fillId="2" borderId="0" xfId="0" applyNumberFormat="1" applyFont="1" applyFill="1" applyBorder="1" applyAlignment="1" applyProtection="1"/>
    <xf numFmtId="164" fontId="1" fillId="2" borderId="0" xfId="0" applyNumberFormat="1" applyFont="1" applyFill="1" applyBorder="1" applyAlignment="1" applyProtection="1">
      <alignment horizontal="right" vertical="top"/>
    </xf>
    <xf numFmtId="166" fontId="1" fillId="2" borderId="0" xfId="0" applyNumberFormat="1" applyFont="1" applyFill="1" applyBorder="1" applyAlignment="1" applyProtection="1">
      <alignment horizontal="right" vertical="top" wrapText="1"/>
    </xf>
    <xf numFmtId="164" fontId="1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left" wrapText="1"/>
    </xf>
    <xf numFmtId="167" fontId="1" fillId="2" borderId="0" xfId="0" applyNumberFormat="1" applyFont="1" applyFill="1" applyBorder="1" applyAlignment="1" applyProtection="1">
      <alignment vertical="center"/>
    </xf>
    <xf numFmtId="164" fontId="1" fillId="2" borderId="0" xfId="0" applyNumberFormat="1" applyFont="1" applyFill="1" applyBorder="1" applyAlignment="1" applyProtection="1">
      <alignment horizontal="left" vertical="center"/>
    </xf>
    <xf numFmtId="0" fontId="1" fillId="2" borderId="0" xfId="0" applyNumberFormat="1" applyFont="1" applyFill="1" applyBorder="1" applyAlignment="1" applyProtection="1">
      <alignment vertical="center" wrapText="1"/>
    </xf>
    <xf numFmtId="0" fontId="1" fillId="2" borderId="0" xfId="0" applyNumberFormat="1" applyFont="1" applyFill="1" applyBorder="1" applyAlignment="1" applyProtection="1">
      <alignment horizontal="right" vertical="center" wrapText="1"/>
    </xf>
    <xf numFmtId="167" fontId="1" fillId="2" borderId="0" xfId="0" applyNumberFormat="1" applyFont="1" applyFill="1" applyBorder="1" applyAlignment="1" applyProtection="1">
      <alignment horizontal="right" vertical="center" wrapText="1"/>
    </xf>
    <xf numFmtId="4" fontId="1" fillId="2" borderId="1" xfId="0" applyNumberFormat="1" applyFont="1" applyFill="1" applyBorder="1" applyAlignment="1" applyProtection="1">
      <alignment horizontal="right" vertical="center" wrapText="1"/>
    </xf>
    <xf numFmtId="169" fontId="1" fillId="2" borderId="1" xfId="0" applyNumberFormat="1" applyFont="1" applyFill="1" applyBorder="1" applyAlignment="1" applyProtection="1">
      <alignment horizontal="center" vertical="top" wrapText="1"/>
    </xf>
    <xf numFmtId="0" fontId="1" fillId="2" borderId="0" xfId="0" applyNumberFormat="1" applyFont="1" applyFill="1" applyBorder="1" applyAlignment="1" applyProtection="1">
      <alignment horizontal="left" vertical="top"/>
    </xf>
    <xf numFmtId="0" fontId="1" fillId="2" borderId="0" xfId="0" applyNumberFormat="1" applyFont="1" applyFill="1" applyBorder="1" applyAlignment="1" applyProtection="1">
      <alignment horizontal="center" vertical="top"/>
    </xf>
    <xf numFmtId="170" fontId="1" fillId="2" borderId="0" xfId="0" applyNumberFormat="1" applyFont="1" applyFill="1" applyBorder="1" applyAlignment="1" applyProtection="1">
      <alignment horizontal="right"/>
    </xf>
    <xf numFmtId="0" fontId="1" fillId="2" borderId="4" xfId="0" applyNumberFormat="1" applyFont="1" applyFill="1" applyBorder="1" applyAlignment="1" applyProtection="1">
      <alignment wrapText="1"/>
    </xf>
    <xf numFmtId="4" fontId="1" fillId="2" borderId="1" xfId="0" applyNumberFormat="1" applyFont="1" applyFill="1" applyBorder="1" applyAlignment="1" applyProtection="1">
      <alignment horizontal="right" wrapText="1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2" xfId="0" applyNumberFormat="1" applyFont="1" applyFill="1" applyBorder="1" applyAlignment="1" applyProtection="1">
      <alignment horizontal="left"/>
    </xf>
    <xf numFmtId="170" fontId="1" fillId="2" borderId="0" xfId="0" applyNumberFormat="1" applyFont="1" applyFill="1" applyBorder="1" applyAlignment="1" applyProtection="1"/>
    <xf numFmtId="171" fontId="1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right" wrapText="1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horizontal="left"/>
    </xf>
    <xf numFmtId="4" fontId="1" fillId="2" borderId="1" xfId="0" applyNumberFormat="1" applyFont="1" applyFill="1" applyBorder="1" applyAlignment="1" applyProtection="1"/>
    <xf numFmtId="0" fontId="4" fillId="2" borderId="0" xfId="0" applyNumberFormat="1" applyFont="1" applyFill="1" applyBorder="1" applyAlignment="1" applyProtection="1"/>
    <xf numFmtId="165" fontId="1" fillId="2" borderId="1" xfId="0" applyNumberFormat="1" applyFont="1" applyFill="1" applyBorder="1" applyAlignment="1" applyProtection="1">
      <alignment horizontal="center"/>
    </xf>
    <xf numFmtId="172" fontId="1" fillId="2" borderId="0" xfId="0" applyNumberFormat="1" applyFont="1" applyFill="1" applyBorder="1" applyAlignment="1" applyProtection="1"/>
    <xf numFmtId="43" fontId="1" fillId="2" borderId="0" xfId="0" applyNumberFormat="1" applyFont="1" applyFill="1" applyBorder="1" applyAlignment="1" applyProtection="1"/>
    <xf numFmtId="4" fontId="1" fillId="2" borderId="1" xfId="0" applyNumberFormat="1" applyFont="1" applyFill="1" applyBorder="1" applyAlignment="1" applyProtection="1">
      <alignment horizontal="center" wrapText="1"/>
    </xf>
    <xf numFmtId="173" fontId="1" fillId="2" borderId="0" xfId="0" applyNumberFormat="1" applyFont="1" applyFill="1" applyBorder="1" applyAlignment="1" applyProtection="1"/>
    <xf numFmtId="173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wrapText="1"/>
    </xf>
    <xf numFmtId="164" fontId="1" fillId="2" borderId="1" xfId="0" applyNumberFormat="1" applyFont="1" applyFill="1" applyBorder="1" applyAlignment="1" applyProtection="1">
      <alignment horizontal="right" wrapText="1"/>
    </xf>
    <xf numFmtId="166" fontId="1" fillId="2" borderId="0" xfId="0" applyNumberFormat="1" applyFont="1" applyFill="1" applyBorder="1" applyAlignment="1" applyProtection="1">
      <alignment horizontal="right" wrapText="1"/>
    </xf>
    <xf numFmtId="164" fontId="1" fillId="2" borderId="0" xfId="0" applyNumberFormat="1" applyFont="1" applyFill="1" applyBorder="1" applyAlignment="1" applyProtection="1">
      <alignment horizontal="right" wrapText="1"/>
    </xf>
    <xf numFmtId="166" fontId="1" fillId="2" borderId="0" xfId="0" applyNumberFormat="1" applyFont="1" applyFill="1" applyBorder="1" applyAlignment="1" applyProtection="1"/>
    <xf numFmtId="166" fontId="1" fillId="2" borderId="1" xfId="0" applyNumberFormat="1" applyFont="1" applyFill="1" applyBorder="1" applyAlignment="1" applyProtection="1">
      <alignment horizontal="center" wrapText="1"/>
    </xf>
    <xf numFmtId="0" fontId="1" fillId="2" borderId="1" xfId="0" applyNumberFormat="1" applyFont="1" applyFill="1" applyBorder="1" applyAlignment="1" applyProtection="1">
      <alignment horizontal="left" wrapText="1"/>
    </xf>
    <xf numFmtId="164" fontId="1" fillId="2" borderId="1" xfId="0" applyNumberFormat="1" applyFont="1" applyFill="1" applyBorder="1" applyAlignment="1" applyProtection="1">
      <alignment horizontal="center" wrapText="1"/>
    </xf>
    <xf numFmtId="3" fontId="1" fillId="2" borderId="0" xfId="0" applyNumberFormat="1" applyFont="1" applyFill="1" applyBorder="1" applyAlignment="1" applyProtection="1">
      <alignment horizontal="center"/>
    </xf>
    <xf numFmtId="3" fontId="1" fillId="2" borderId="1" xfId="0" applyNumberFormat="1" applyFont="1" applyFill="1" applyBorder="1" applyAlignment="1" applyProtection="1">
      <alignment horizontal="center" vertical="center" wrapText="1"/>
    </xf>
    <xf numFmtId="3" fontId="1" fillId="2" borderId="1" xfId="0" applyNumberFormat="1" applyFont="1" applyFill="1" applyBorder="1" applyAlignment="1" applyProtection="1">
      <alignment horizontal="center" vertical="top" wrapText="1"/>
    </xf>
    <xf numFmtId="14" fontId="1" fillId="2" borderId="1" xfId="0" applyNumberFormat="1" applyFont="1" applyFill="1" applyBorder="1" applyAlignment="1" applyProtection="1">
      <alignment vertical="top"/>
    </xf>
    <xf numFmtId="0" fontId="1" fillId="2" borderId="4" xfId="0" applyNumberFormat="1" applyFont="1" applyFill="1" applyBorder="1" applyAlignment="1" applyProtection="1">
      <alignment horizontal="left" vertical="top"/>
    </xf>
    <xf numFmtId="164" fontId="1" fillId="2" borderId="3" xfId="0" applyNumberFormat="1" applyFont="1" applyFill="1" applyBorder="1" applyAlignment="1" applyProtection="1">
      <alignment vertical="top" wrapText="1"/>
    </xf>
    <xf numFmtId="0" fontId="1" fillId="2" borderId="4" xfId="0" applyNumberFormat="1" applyFont="1" applyFill="1" applyBorder="1" applyAlignment="1" applyProtection="1">
      <alignment horizontal="left" vertical="center"/>
    </xf>
    <xf numFmtId="164" fontId="1" fillId="2" borderId="1" xfId="0" applyNumberFormat="1" applyFont="1" applyFill="1" applyBorder="1" applyAlignment="1" applyProtection="1">
      <alignment vertical="top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/>
    <xf numFmtId="166" fontId="1" fillId="2" borderId="0" xfId="0" applyNumberFormat="1" applyFont="1" applyFill="1" applyBorder="1" applyAlignment="1" applyProtection="1">
      <alignment horizontal="center"/>
    </xf>
    <xf numFmtId="14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vertical="center" wrapText="1"/>
    </xf>
    <xf numFmtId="3" fontId="1" fillId="3" borderId="1" xfId="0" applyNumberFormat="1" applyFont="1" applyFill="1" applyBorder="1" applyAlignment="1" applyProtection="1"/>
    <xf numFmtId="3" fontId="1" fillId="3" borderId="1" xfId="0" applyNumberFormat="1" applyFont="1" applyFill="1" applyBorder="1" applyAlignment="1" applyProtection="1">
      <alignment horizontal="right"/>
    </xf>
    <xf numFmtId="0" fontId="1" fillId="2" borderId="0" xfId="0" applyNumberFormat="1" applyFont="1" applyFill="1" applyBorder="1" applyAlignment="1" applyProtection="1">
      <alignment horizontal="center" wrapText="1"/>
    </xf>
    <xf numFmtId="0" fontId="1" fillId="2" borderId="2" xfId="0" applyNumberFormat="1" applyFont="1" applyFill="1" applyBorder="1" applyAlignment="1" applyProtection="1">
      <alignment horizontal="center" wrapText="1"/>
    </xf>
    <xf numFmtId="0" fontId="1" fillId="2" borderId="2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/>
    </xf>
    <xf numFmtId="0" fontId="1" fillId="2" borderId="3" xfId="0" applyNumberFormat="1" applyFont="1" applyFill="1" applyBorder="1" applyAlignment="1" applyProtection="1">
      <alignment horizontal="center" vertical="center"/>
    </xf>
    <xf numFmtId="0" fontId="1" fillId="2" borderId="6" xfId="0" applyNumberFormat="1" applyFon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/>
    </xf>
    <xf numFmtId="0" fontId="1" fillId="2" borderId="5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left"/>
    </xf>
    <xf numFmtId="0" fontId="1" fillId="2" borderId="0" xfId="0" applyNumberFormat="1" applyFont="1" applyFill="1" applyBorder="1" applyAlignment="1" applyProtection="1">
      <alignment horizontal="center" vertical="center"/>
    </xf>
    <xf numFmtId="166" fontId="1" fillId="2" borderId="3" xfId="0" applyNumberFormat="1" applyFont="1" applyFill="1" applyBorder="1" applyAlignment="1" applyProtection="1">
      <alignment horizontal="center" vertical="center" textRotation="90" wrapText="1"/>
    </xf>
    <xf numFmtId="166" fontId="1" fillId="2" borderId="9" xfId="0" applyNumberFormat="1" applyFont="1" applyFill="1" applyBorder="1" applyAlignment="1" applyProtection="1">
      <alignment horizontal="center" vertical="center" textRotation="90" wrapText="1"/>
    </xf>
    <xf numFmtId="166" fontId="1" fillId="2" borderId="6" xfId="0" applyNumberFormat="1" applyFont="1" applyFill="1" applyBorder="1" applyAlignment="1" applyProtection="1">
      <alignment horizontal="center" vertical="center" textRotation="90" wrapText="1"/>
    </xf>
    <xf numFmtId="164" fontId="1" fillId="2" borderId="3" xfId="0" applyNumberFormat="1" applyFont="1" applyFill="1" applyBorder="1" applyAlignment="1" applyProtection="1">
      <alignment horizontal="center" vertical="center" wrapText="1"/>
    </xf>
    <xf numFmtId="164" fontId="1" fillId="2" borderId="6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9" xfId="0" applyNumberFormat="1" applyFont="1" applyFill="1" applyBorder="1" applyAlignment="1" applyProtection="1">
      <alignment horizontal="center" vertical="center" textRotation="90" wrapText="1"/>
    </xf>
    <xf numFmtId="0" fontId="1" fillId="2" borderId="6" xfId="0" applyNumberFormat="1" applyFont="1" applyFill="1" applyBorder="1" applyAlignment="1" applyProtection="1">
      <alignment horizontal="center" vertical="center" textRotation="90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167" fontId="1" fillId="2" borderId="3" xfId="0" applyNumberFormat="1" applyFont="1" applyFill="1" applyBorder="1" applyAlignment="1" applyProtection="1">
      <alignment horizontal="center" vertical="center" wrapText="1"/>
    </xf>
    <xf numFmtId="167" fontId="1" fillId="2" borderId="6" xfId="0" applyNumberFormat="1" applyFont="1" applyFill="1" applyBorder="1" applyAlignment="1" applyProtection="1">
      <alignment horizontal="center" vertical="center" wrapText="1"/>
    </xf>
    <xf numFmtId="166" fontId="1" fillId="2" borderId="3" xfId="0" applyNumberFormat="1" applyFont="1" applyFill="1" applyBorder="1" applyAlignment="1" applyProtection="1">
      <alignment horizontal="center" vertical="center" wrapText="1"/>
    </xf>
    <xf numFmtId="166" fontId="1" fillId="2" borderId="6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wrapText="1"/>
    </xf>
    <xf numFmtId="0" fontId="1" fillId="2" borderId="8" xfId="0" applyNumberFormat="1" applyFont="1" applyFill="1" applyBorder="1" applyAlignment="1" applyProtection="1">
      <alignment horizontal="center" wrapText="1"/>
    </xf>
    <xf numFmtId="0" fontId="1" fillId="2" borderId="5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 wrapText="1"/>
    </xf>
    <xf numFmtId="0" fontId="1" fillId="2" borderId="7" xfId="0" applyNumberFormat="1" applyFont="1" applyFill="1" applyBorder="1" applyAlignment="1" applyProtection="1">
      <alignment horizontal="center" vertical="center" wrapText="1"/>
    </xf>
    <xf numFmtId="0" fontId="1" fillId="2" borderId="10" xfId="0" applyNumberFormat="1" applyFont="1" applyFill="1" applyBorder="1" applyAlignment="1" applyProtection="1">
      <alignment horizontal="center" vertical="center" wrapText="1"/>
    </xf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/>
    </xf>
    <xf numFmtId="173" fontId="1" fillId="2" borderId="3" xfId="0" applyNumberFormat="1" applyFont="1" applyFill="1" applyBorder="1" applyAlignment="1" applyProtection="1">
      <alignment horizontal="center" vertical="center" wrapText="1"/>
    </xf>
    <xf numFmtId="173" fontId="1" fillId="2" borderId="6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6" xfId="0" applyNumberFormat="1" applyFont="1" applyFill="1" applyBorder="1" applyAlignment="1" applyProtection="1">
      <alignment horizontal="center" vertical="center" wrapText="1"/>
    </xf>
    <xf numFmtId="164" fontId="1" fillId="2" borderId="9" xfId="0" applyNumberFormat="1" applyFont="1" applyFill="1" applyBorder="1" applyAlignment="1" applyProtection="1">
      <alignment horizontal="center" vertical="center" wrapText="1"/>
    </xf>
    <xf numFmtId="166" fontId="1" fillId="2" borderId="9" xfId="0" applyNumberFormat="1" applyFont="1" applyFill="1" applyBorder="1" applyAlignment="1" applyProtection="1">
      <alignment horizontal="center" vertical="center" wrapText="1"/>
    </xf>
    <xf numFmtId="0" fontId="1" fillId="2" borderId="12" xfId="0" applyNumberFormat="1" applyFont="1" applyFill="1" applyBorder="1" applyAlignment="1" applyProtection="1">
      <alignment horizontal="center"/>
    </xf>
    <xf numFmtId="0" fontId="1" fillId="2" borderId="13" xfId="0" applyNumberFormat="1" applyFont="1" applyFill="1" applyBorder="1" applyAlignment="1" applyProtection="1">
      <alignment horizontal="center"/>
    </xf>
    <xf numFmtId="0" fontId="1" fillId="2" borderId="14" xfId="0" applyNumberFormat="1" applyFont="1" applyFill="1" applyBorder="1" applyAlignment="1" applyProtection="1">
      <alignment horizontal="center"/>
    </xf>
    <xf numFmtId="0" fontId="1" fillId="2" borderId="9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>
      <alignment horizontal="left"/>
    </xf>
    <xf numFmtId="0" fontId="1" fillId="0" borderId="8" xfId="0" applyNumberFormat="1" applyFont="1" applyFill="1" applyBorder="1" applyAlignment="1" applyProtection="1">
      <alignment horizontal="left"/>
    </xf>
    <xf numFmtId="0" fontId="1" fillId="0" borderId="5" xfId="0" applyNumberFormat="1" applyFont="1" applyFill="1" applyBorder="1" applyAlignment="1" applyProtection="1">
      <alignment horizontal="left"/>
    </xf>
    <xf numFmtId="166" fontId="1" fillId="0" borderId="4" xfId="0" applyNumberFormat="1" applyFont="1" applyFill="1" applyBorder="1" applyAlignment="1" applyProtection="1">
      <alignment horizontal="center"/>
    </xf>
    <xf numFmtId="166" fontId="1" fillId="0" borderId="5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>
      <alignment horizontal="left" vertical="center"/>
    </xf>
    <xf numFmtId="0" fontId="1" fillId="0" borderId="8" xfId="0" applyNumberFormat="1" applyFont="1" applyFill="1" applyBorder="1" applyAlignment="1" applyProtection="1">
      <alignment horizontal="left" vertical="center"/>
    </xf>
    <xf numFmtId="0" fontId="1" fillId="0" borderId="5" xfId="0" applyNumberFormat="1" applyFont="1" applyFill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>
      <alignment horizontal="left"/>
    </xf>
    <xf numFmtId="164" fontId="1" fillId="0" borderId="4" xfId="0" applyNumberFormat="1" applyFont="1" applyFill="1" applyBorder="1" applyAlignment="1" applyProtection="1">
      <alignment horizontal="center"/>
    </xf>
    <xf numFmtId="164" fontId="1" fillId="0" borderId="5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/>
    </xf>
    <xf numFmtId="0" fontId="1" fillId="0" borderId="5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>
      <alignment horizontal="left" vertical="center" wrapText="1"/>
    </xf>
    <xf numFmtId="0" fontId="1" fillId="0" borderId="5" xfId="0" applyNumberFormat="1" applyFont="1" applyFill="1" applyBorder="1" applyAlignment="1" applyProtection="1">
      <alignment horizontal="left" vertical="center" wrapText="1"/>
    </xf>
    <xf numFmtId="164" fontId="1" fillId="3" borderId="4" xfId="0" applyNumberFormat="1" applyFont="1" applyFill="1" applyBorder="1" applyAlignment="1" applyProtection="1">
      <alignment horizontal="right"/>
    </xf>
    <xf numFmtId="164" fontId="1" fillId="3" borderId="8" xfId="0" applyNumberFormat="1" applyFont="1" applyFill="1" applyBorder="1" applyAlignment="1" applyProtection="1">
      <alignment horizontal="right"/>
    </xf>
    <xf numFmtId="164" fontId="1" fillId="3" borderId="5" xfId="0" applyNumberFormat="1" applyFont="1" applyFill="1" applyBorder="1" applyAlignment="1" applyProtection="1">
      <alignment horizontal="right"/>
    </xf>
    <xf numFmtId="0" fontId="1" fillId="0" borderId="8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/>
    <xf numFmtId="0" fontId="1" fillId="0" borderId="8" xfId="0" applyNumberFormat="1" applyFont="1" applyFill="1" applyBorder="1" applyAlignment="1" applyProtection="1"/>
    <xf numFmtId="0" fontId="1" fillId="0" borderId="5" xfId="0" applyNumberFormat="1" applyFont="1" applyFill="1" applyBorder="1" applyAlignment="1" applyProtection="1"/>
    <xf numFmtId="164" fontId="1" fillId="2" borderId="4" xfId="0" applyNumberFormat="1" applyFont="1" applyFill="1" applyBorder="1" applyAlignment="1" applyProtection="1">
      <alignment horizontal="right"/>
    </xf>
    <xf numFmtId="164" fontId="1" fillId="2" borderId="8" xfId="0" applyNumberFormat="1" applyFont="1" applyFill="1" applyBorder="1" applyAlignment="1" applyProtection="1">
      <alignment horizontal="right"/>
    </xf>
    <xf numFmtId="164" fontId="1" fillId="2" borderId="5" xfId="0" applyNumberFormat="1" applyFont="1" applyFill="1" applyBorder="1" applyAlignment="1" applyProtection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IV86"/>
  <sheetViews>
    <sheetView view="pageBreakPreview" topLeftCell="A61" zoomScaleNormal="100" zoomScaleSheetLayoutView="100" workbookViewId="0">
      <selection activeCell="F61" sqref="F1:F1048576"/>
    </sheetView>
  </sheetViews>
  <sheetFormatPr defaultColWidth="8" defaultRowHeight="12.75" customHeight="1"/>
  <cols>
    <col min="1" max="1" width="17.81640625" style="1" customWidth="1"/>
    <col min="2" max="2" width="53.81640625" style="2" customWidth="1"/>
    <col min="3" max="3" width="5.81640625" style="1" customWidth="1"/>
    <col min="4" max="5" width="15.26953125" style="2" customWidth="1"/>
    <col min="6" max="6" width="9.1796875" style="2" hidden="1" customWidth="1"/>
    <col min="7" max="256" width="9.1796875" style="2" customWidth="1"/>
  </cols>
  <sheetData>
    <row r="1" spans="1:6" ht="13">
      <c r="A1" s="2" t="s">
        <v>828</v>
      </c>
    </row>
    <row r="2" spans="1:6" ht="13">
      <c r="A2" s="2" t="s">
        <v>0</v>
      </c>
    </row>
    <row r="3" spans="1:6" ht="13">
      <c r="A3" s="2" t="s">
        <v>1</v>
      </c>
    </row>
    <row r="4" spans="1:6" ht="13">
      <c r="A4" s="2" t="s">
        <v>2</v>
      </c>
    </row>
    <row r="5" spans="1:6" ht="13">
      <c r="A5" s="2" t="s">
        <v>3</v>
      </c>
    </row>
    <row r="6" spans="1:6" ht="13">
      <c r="A6" s="2" t="s">
        <v>4</v>
      </c>
    </row>
    <row r="7" spans="1:6" ht="13">
      <c r="A7" s="2"/>
    </row>
    <row r="8" spans="1:6" ht="13">
      <c r="A8" s="2"/>
      <c r="B8" s="3" t="s">
        <v>5</v>
      </c>
    </row>
    <row r="9" spans="1:6" ht="13">
      <c r="A9" s="2"/>
      <c r="B9" s="3" t="s">
        <v>6</v>
      </c>
    </row>
    <row r="10" spans="1:6" ht="13">
      <c r="B10" s="1" t="s">
        <v>7</v>
      </c>
    </row>
    <row r="12" spans="1:6" ht="13">
      <c r="D12" s="2" t="s">
        <v>8</v>
      </c>
    </row>
    <row r="13" spans="1:6" ht="39.75" customHeight="1">
      <c r="A13" s="4" t="s">
        <v>9</v>
      </c>
      <c r="B13" s="4" t="s">
        <v>10</v>
      </c>
      <c r="C13" s="4" t="s">
        <v>11</v>
      </c>
      <c r="D13" s="4" t="s">
        <v>12</v>
      </c>
      <c r="E13" s="4" t="s">
        <v>13</v>
      </c>
    </row>
    <row r="14" spans="1:6" ht="13">
      <c r="A14" s="5">
        <v>1</v>
      </c>
      <c r="B14" s="5">
        <v>2</v>
      </c>
      <c r="C14" s="5">
        <v>3</v>
      </c>
      <c r="D14" s="5">
        <v>4</v>
      </c>
      <c r="E14" s="5">
        <v>5</v>
      </c>
    </row>
    <row r="15" spans="1:6" ht="13">
      <c r="A15" s="5"/>
      <c r="B15" s="6" t="s">
        <v>14</v>
      </c>
      <c r="C15" s="5" t="s">
        <v>15</v>
      </c>
      <c r="D15" s="7">
        <v>3928942</v>
      </c>
      <c r="E15" s="7">
        <v>0</v>
      </c>
      <c r="F15" s="7">
        <f>F17+F16+F23</f>
        <v>3928942</v>
      </c>
    </row>
    <row r="16" spans="1:6" ht="13">
      <c r="A16" s="5" t="s">
        <v>16</v>
      </c>
      <c r="B16" s="6" t="s">
        <v>17</v>
      </c>
      <c r="C16" s="5" t="s">
        <v>18</v>
      </c>
      <c r="D16" s="7">
        <v>50298</v>
      </c>
      <c r="E16" s="7">
        <v>0</v>
      </c>
      <c r="F16" s="7">
        <v>50298</v>
      </c>
    </row>
    <row r="17" spans="1:6" ht="13">
      <c r="A17" s="5"/>
      <c r="B17" s="6" t="s">
        <v>19</v>
      </c>
      <c r="C17" s="5" t="s">
        <v>20</v>
      </c>
      <c r="D17" s="7">
        <v>3877806</v>
      </c>
      <c r="E17" s="7">
        <v>0</v>
      </c>
      <c r="F17" s="7">
        <f>SUM(F18+F19+F20+F21)</f>
        <v>3877806</v>
      </c>
    </row>
    <row r="18" spans="1:6" ht="13">
      <c r="A18" s="5" t="s">
        <v>21</v>
      </c>
      <c r="B18" s="6" t="s">
        <v>22</v>
      </c>
      <c r="C18" s="5" t="s">
        <v>23</v>
      </c>
      <c r="D18" s="7">
        <v>0</v>
      </c>
      <c r="E18" s="7">
        <v>0</v>
      </c>
      <c r="F18" s="7">
        <v>0</v>
      </c>
    </row>
    <row r="19" spans="1:6" ht="13">
      <c r="A19" s="5" t="s">
        <v>24</v>
      </c>
      <c r="B19" s="6" t="s">
        <v>25</v>
      </c>
      <c r="C19" s="8" t="s">
        <v>26</v>
      </c>
      <c r="D19" s="7">
        <v>335039</v>
      </c>
      <c r="E19" s="7">
        <v>0</v>
      </c>
      <c r="F19" s="7">
        <v>335039</v>
      </c>
    </row>
    <row r="20" spans="1:6" ht="13">
      <c r="A20" s="5" t="s">
        <v>27</v>
      </c>
      <c r="B20" s="6" t="s">
        <v>28</v>
      </c>
      <c r="C20" s="8" t="s">
        <v>29</v>
      </c>
      <c r="D20" s="7">
        <v>0</v>
      </c>
      <c r="E20" s="7">
        <v>0</v>
      </c>
      <c r="F20" s="7">
        <v>0</v>
      </c>
    </row>
    <row r="21" spans="1:6" ht="13">
      <c r="A21" s="5" t="s">
        <v>30</v>
      </c>
      <c r="B21" s="6" t="s">
        <v>31</v>
      </c>
      <c r="C21" s="8" t="s">
        <v>32</v>
      </c>
      <c r="D21" s="7">
        <v>3542767</v>
      </c>
      <c r="E21" s="7">
        <v>0</v>
      </c>
      <c r="F21" s="7">
        <v>3542767</v>
      </c>
    </row>
    <row r="22" spans="1:6" ht="13">
      <c r="A22" s="5">
        <v>240</v>
      </c>
      <c r="B22" s="6" t="s">
        <v>33</v>
      </c>
      <c r="C22" s="8" t="s">
        <v>34</v>
      </c>
      <c r="D22" s="7">
        <v>0</v>
      </c>
      <c r="E22" s="7">
        <v>0</v>
      </c>
      <c r="F22" s="7">
        <v>0</v>
      </c>
    </row>
    <row r="23" spans="1:6" ht="13">
      <c r="A23" s="5"/>
      <c r="B23" s="6" t="s">
        <v>35</v>
      </c>
      <c r="C23" s="8" t="s">
        <v>36</v>
      </c>
      <c r="D23" s="7">
        <v>839</v>
      </c>
      <c r="E23" s="7">
        <v>0</v>
      </c>
      <c r="F23" s="7">
        <f>SUM(F24+F25+F26+F27+F29)</f>
        <v>838</v>
      </c>
    </row>
    <row r="24" spans="1:6" ht="13">
      <c r="A24" s="5">
        <v>300</v>
      </c>
      <c r="B24" s="6" t="s">
        <v>37</v>
      </c>
      <c r="C24" s="8" t="s">
        <v>38</v>
      </c>
      <c r="D24" s="7">
        <v>0</v>
      </c>
      <c r="E24" s="7">
        <v>0</v>
      </c>
      <c r="F24" s="7">
        <v>0</v>
      </c>
    </row>
    <row r="25" spans="1:6" ht="13">
      <c r="A25" s="5">
        <v>301</v>
      </c>
      <c r="B25" s="6" t="s">
        <v>39</v>
      </c>
      <c r="C25" s="8" t="s">
        <v>40</v>
      </c>
      <c r="D25" s="7">
        <v>822</v>
      </c>
      <c r="E25" s="7">
        <v>0</v>
      </c>
      <c r="F25" s="7">
        <v>822</v>
      </c>
    </row>
    <row r="26" spans="1:6" ht="13">
      <c r="A26" s="5">
        <v>302</v>
      </c>
      <c r="B26" s="6" t="s">
        <v>41</v>
      </c>
      <c r="C26" s="8" t="s">
        <v>42</v>
      </c>
      <c r="D26" s="7">
        <v>0</v>
      </c>
      <c r="E26" s="7">
        <v>0</v>
      </c>
      <c r="F26" s="7">
        <v>0</v>
      </c>
    </row>
    <row r="27" spans="1:6" ht="13">
      <c r="A27" s="5">
        <v>303</v>
      </c>
      <c r="B27" s="6" t="s">
        <v>43</v>
      </c>
      <c r="C27" s="8" t="s">
        <v>44</v>
      </c>
      <c r="D27" s="7">
        <v>0</v>
      </c>
      <c r="E27" s="7">
        <v>0</v>
      </c>
      <c r="F27" s="7">
        <v>0</v>
      </c>
    </row>
    <row r="28" spans="1:6" ht="13">
      <c r="A28" s="5">
        <v>309</v>
      </c>
      <c r="B28" s="6" t="s">
        <v>45</v>
      </c>
      <c r="C28" s="8" t="s">
        <v>46</v>
      </c>
      <c r="D28" s="7">
        <v>0</v>
      </c>
      <c r="E28" s="7">
        <v>0</v>
      </c>
      <c r="F28" s="7">
        <v>0</v>
      </c>
    </row>
    <row r="29" spans="1:6" ht="13">
      <c r="A29" s="5" t="s">
        <v>47</v>
      </c>
      <c r="B29" s="6" t="s">
        <v>48</v>
      </c>
      <c r="C29" s="8" t="s">
        <v>49</v>
      </c>
      <c r="D29" s="7">
        <v>16</v>
      </c>
      <c r="E29" s="7">
        <v>0</v>
      </c>
      <c r="F29" s="7">
        <v>16</v>
      </c>
    </row>
    <row r="30" spans="1:6" ht="13">
      <c r="A30" s="5">
        <v>320</v>
      </c>
      <c r="B30" s="6" t="s">
        <v>50</v>
      </c>
      <c r="C30" s="8" t="s">
        <v>51</v>
      </c>
      <c r="D30" s="7">
        <v>0</v>
      </c>
      <c r="E30" s="7">
        <v>0</v>
      </c>
      <c r="F30" s="7">
        <v>0</v>
      </c>
    </row>
    <row r="31" spans="1:6" ht="13">
      <c r="A31" s="5">
        <v>33</v>
      </c>
      <c r="B31" s="6" t="s">
        <v>52</v>
      </c>
      <c r="C31" s="8" t="s">
        <v>53</v>
      </c>
      <c r="D31" s="7">
        <v>0</v>
      </c>
      <c r="E31" s="7">
        <v>0</v>
      </c>
      <c r="F31" s="7">
        <v>0</v>
      </c>
    </row>
    <row r="32" spans="1:6" ht="13">
      <c r="A32" s="5"/>
      <c r="B32" s="6" t="s">
        <v>54</v>
      </c>
      <c r="C32" s="8" t="s">
        <v>55</v>
      </c>
      <c r="D32" s="7">
        <v>9205</v>
      </c>
      <c r="E32" s="7">
        <v>0</v>
      </c>
      <c r="F32" s="7">
        <v>9205</v>
      </c>
    </row>
    <row r="33" spans="1:6" ht="13">
      <c r="A33" s="5">
        <v>40</v>
      </c>
      <c r="B33" s="6" t="s">
        <v>56</v>
      </c>
      <c r="C33" s="8" t="s">
        <v>57</v>
      </c>
      <c r="D33" s="7">
        <v>0</v>
      </c>
      <c r="E33" s="7">
        <v>0</v>
      </c>
      <c r="F33" s="7">
        <v>0</v>
      </c>
    </row>
    <row r="34" spans="1:6" ht="13">
      <c r="A34" s="5" t="s">
        <v>58</v>
      </c>
      <c r="B34" s="6" t="s">
        <v>59</v>
      </c>
      <c r="C34" s="8" t="s">
        <v>60</v>
      </c>
      <c r="D34" s="7">
        <v>0</v>
      </c>
      <c r="E34" s="7">
        <v>0</v>
      </c>
      <c r="F34" s="7">
        <v>0</v>
      </c>
    </row>
    <row r="35" spans="1:6" ht="13">
      <c r="A35" s="5">
        <v>402</v>
      </c>
      <c r="B35" s="6" t="s">
        <v>61</v>
      </c>
      <c r="C35" s="8" t="s">
        <v>62</v>
      </c>
      <c r="D35" s="7">
        <v>0</v>
      </c>
      <c r="E35" s="7">
        <v>0</v>
      </c>
      <c r="F35" s="7">
        <v>0</v>
      </c>
    </row>
    <row r="36" spans="1:6" ht="13">
      <c r="A36" s="5">
        <v>403</v>
      </c>
      <c r="B36" s="6" t="s">
        <v>63</v>
      </c>
      <c r="C36" s="8" t="s">
        <v>64</v>
      </c>
      <c r="D36" s="7">
        <v>0</v>
      </c>
      <c r="E36" s="7">
        <v>0</v>
      </c>
      <c r="F36" s="7">
        <v>0</v>
      </c>
    </row>
    <row r="37" spans="1:6" ht="13">
      <c r="A37" s="5">
        <v>41</v>
      </c>
      <c r="B37" s="6" t="s">
        <v>65</v>
      </c>
      <c r="C37" s="8" t="s">
        <v>66</v>
      </c>
      <c r="D37" s="7">
        <v>0</v>
      </c>
      <c r="E37" s="7">
        <v>0</v>
      </c>
      <c r="F37" s="7">
        <v>0</v>
      </c>
    </row>
    <row r="38" spans="1:6" ht="13">
      <c r="A38" s="5">
        <v>410</v>
      </c>
      <c r="B38" s="6" t="s">
        <v>67</v>
      </c>
      <c r="C38" s="8" t="s">
        <v>68</v>
      </c>
      <c r="D38" s="7">
        <v>0</v>
      </c>
      <c r="E38" s="7">
        <v>0</v>
      </c>
      <c r="F38" s="7">
        <v>0</v>
      </c>
    </row>
    <row r="39" spans="1:6" ht="13">
      <c r="A39" s="5">
        <v>413</v>
      </c>
      <c r="B39" s="6" t="s">
        <v>69</v>
      </c>
      <c r="C39" s="8" t="s">
        <v>70</v>
      </c>
      <c r="D39" s="7">
        <v>0</v>
      </c>
      <c r="E39" s="7">
        <v>0</v>
      </c>
      <c r="F39" s="7">
        <v>0</v>
      </c>
    </row>
    <row r="40" spans="1:6" ht="13">
      <c r="A40" s="5">
        <v>414</v>
      </c>
      <c r="B40" s="6" t="s">
        <v>71</v>
      </c>
      <c r="C40" s="8" t="s">
        <v>72</v>
      </c>
      <c r="D40" s="7">
        <v>0</v>
      </c>
      <c r="E40" s="7">
        <v>0</v>
      </c>
      <c r="F40" s="7">
        <v>0</v>
      </c>
    </row>
    <row r="41" spans="1:6" ht="13">
      <c r="A41" s="5">
        <v>415</v>
      </c>
      <c r="B41" s="6" t="s">
        <v>73</v>
      </c>
      <c r="C41" s="8" t="s">
        <v>74</v>
      </c>
      <c r="D41" s="7">
        <v>0</v>
      </c>
      <c r="E41" s="7">
        <v>0</v>
      </c>
      <c r="F41" s="7">
        <v>0</v>
      </c>
    </row>
    <row r="42" spans="1:6" ht="13">
      <c r="A42" s="9" t="s">
        <v>75</v>
      </c>
      <c r="B42" s="10" t="s">
        <v>76</v>
      </c>
      <c r="C42" s="11" t="s">
        <v>77</v>
      </c>
      <c r="D42" s="7">
        <v>0</v>
      </c>
      <c r="E42" s="7">
        <v>0</v>
      </c>
      <c r="F42" s="7">
        <v>0</v>
      </c>
    </row>
    <row r="43" spans="1:6" ht="13">
      <c r="A43" s="9">
        <v>42</v>
      </c>
      <c r="B43" s="6" t="s">
        <v>78</v>
      </c>
      <c r="C43" s="8" t="s">
        <v>79</v>
      </c>
      <c r="D43" s="7">
        <v>9205</v>
      </c>
      <c r="E43" s="7">
        <v>0</v>
      </c>
      <c r="F43" s="7">
        <v>9205</v>
      </c>
    </row>
    <row r="44" spans="1:6" ht="27" customHeight="1">
      <c r="A44" s="9" t="s">
        <v>80</v>
      </c>
      <c r="B44" s="6" t="s">
        <v>81</v>
      </c>
      <c r="C44" s="8" t="s">
        <v>82</v>
      </c>
      <c r="D44" s="7">
        <v>9205</v>
      </c>
      <c r="E44" s="7">
        <v>0</v>
      </c>
      <c r="F44" s="7">
        <v>9205</v>
      </c>
    </row>
    <row r="45" spans="1:6" ht="13">
      <c r="A45" s="9">
        <v>422</v>
      </c>
      <c r="B45" s="6" t="s">
        <v>83</v>
      </c>
      <c r="C45" s="8" t="s">
        <v>84</v>
      </c>
      <c r="D45" s="7">
        <v>0</v>
      </c>
      <c r="E45" s="7">
        <v>0</v>
      </c>
      <c r="F45" s="7">
        <v>0</v>
      </c>
    </row>
    <row r="46" spans="1:6" ht="13">
      <c r="A46" s="9">
        <v>43</v>
      </c>
      <c r="B46" s="6" t="s">
        <v>85</v>
      </c>
      <c r="C46" s="8" t="s">
        <v>86</v>
      </c>
      <c r="D46" s="7">
        <v>0</v>
      </c>
      <c r="E46" s="7">
        <v>0</v>
      </c>
      <c r="F46" s="7">
        <v>0</v>
      </c>
    </row>
    <row r="47" spans="1:6" ht="13">
      <c r="A47" s="9">
        <v>430</v>
      </c>
      <c r="B47" s="6" t="s">
        <v>87</v>
      </c>
      <c r="C47" s="8" t="s">
        <v>88</v>
      </c>
      <c r="D47" s="7">
        <v>0</v>
      </c>
      <c r="E47" s="7">
        <v>0</v>
      </c>
      <c r="F47" s="7">
        <v>0</v>
      </c>
    </row>
    <row r="48" spans="1:6" ht="13">
      <c r="A48" s="9" t="s">
        <v>89</v>
      </c>
      <c r="B48" s="6" t="s">
        <v>90</v>
      </c>
      <c r="C48" s="8" t="s">
        <v>91</v>
      </c>
      <c r="D48" s="7">
        <v>0</v>
      </c>
      <c r="E48" s="7">
        <v>0</v>
      </c>
      <c r="F48" s="7">
        <v>0</v>
      </c>
    </row>
    <row r="49" spans="1:6" ht="13">
      <c r="A49" s="9">
        <v>44</v>
      </c>
      <c r="B49" s="6" t="s">
        <v>92</v>
      </c>
      <c r="C49" s="8" t="s">
        <v>93</v>
      </c>
      <c r="D49" s="7">
        <v>0</v>
      </c>
      <c r="E49" s="7">
        <v>0</v>
      </c>
      <c r="F49" s="7">
        <v>0</v>
      </c>
    </row>
    <row r="50" spans="1:6" ht="13">
      <c r="A50" s="9" t="s">
        <v>94</v>
      </c>
      <c r="B50" s="6" t="s">
        <v>95</v>
      </c>
      <c r="C50" s="8" t="s">
        <v>96</v>
      </c>
      <c r="D50" s="7">
        <v>0</v>
      </c>
      <c r="E50" s="7">
        <v>0</v>
      </c>
      <c r="F50" s="7">
        <v>0</v>
      </c>
    </row>
    <row r="51" spans="1:6" ht="13">
      <c r="A51" s="9">
        <v>449</v>
      </c>
      <c r="B51" s="6" t="s">
        <v>97</v>
      </c>
      <c r="C51" s="8" t="s">
        <v>98</v>
      </c>
      <c r="D51" s="7">
        <v>0</v>
      </c>
      <c r="E51" s="7">
        <v>0</v>
      </c>
      <c r="F51" s="7">
        <v>0</v>
      </c>
    </row>
    <row r="52" spans="1:6" ht="13">
      <c r="A52" s="9">
        <v>450</v>
      </c>
      <c r="B52" s="6" t="s">
        <v>99</v>
      </c>
      <c r="C52" s="8" t="s">
        <v>100</v>
      </c>
      <c r="D52" s="7">
        <v>0</v>
      </c>
      <c r="E52" s="7">
        <v>0</v>
      </c>
      <c r="F52" s="7">
        <v>0</v>
      </c>
    </row>
    <row r="53" spans="1:6" ht="13">
      <c r="A53" s="9">
        <v>460</v>
      </c>
      <c r="B53" s="6" t="s">
        <v>101</v>
      </c>
      <c r="C53" s="8" t="s">
        <v>102</v>
      </c>
      <c r="D53" s="7">
        <v>0</v>
      </c>
      <c r="E53" s="7">
        <v>0</v>
      </c>
      <c r="F53" s="7">
        <v>0</v>
      </c>
    </row>
    <row r="54" spans="1:6" ht="13">
      <c r="A54" s="9">
        <v>47</v>
      </c>
      <c r="B54" s="6" t="s">
        <v>103</v>
      </c>
      <c r="C54" s="8" t="s">
        <v>104</v>
      </c>
      <c r="D54" s="7">
        <v>0</v>
      </c>
      <c r="E54" s="7">
        <v>0</v>
      </c>
      <c r="F54" s="7">
        <v>0</v>
      </c>
    </row>
    <row r="55" spans="1:6" ht="13">
      <c r="A55" s="9">
        <v>48</v>
      </c>
      <c r="B55" s="6" t="s">
        <v>105</v>
      </c>
      <c r="C55" s="8" t="s">
        <v>106</v>
      </c>
      <c r="D55" s="7">
        <v>0</v>
      </c>
      <c r="E55" s="7">
        <v>0</v>
      </c>
      <c r="F55" s="7">
        <v>0</v>
      </c>
    </row>
    <row r="56" spans="1:6" ht="13">
      <c r="A56" s="9"/>
      <c r="B56" s="6" t="s">
        <v>107</v>
      </c>
      <c r="C56" s="8" t="s">
        <v>108</v>
      </c>
      <c r="D56" s="7">
        <v>3919737</v>
      </c>
      <c r="E56" s="7">
        <v>0</v>
      </c>
      <c r="F56" s="7">
        <f>F15-F32</f>
        <v>3919737</v>
      </c>
    </row>
    <row r="57" spans="1:6" ht="13">
      <c r="A57" s="9"/>
      <c r="B57" s="6" t="s">
        <v>109</v>
      </c>
      <c r="C57" s="8" t="s">
        <v>110</v>
      </c>
      <c r="D57" s="7">
        <v>3919737</v>
      </c>
      <c r="E57" s="7">
        <v>0</v>
      </c>
      <c r="F57" s="7">
        <v>3919737</v>
      </c>
    </row>
    <row r="58" spans="1:6" ht="13">
      <c r="A58" s="9">
        <v>51</v>
      </c>
      <c r="B58" s="6" t="s">
        <v>111</v>
      </c>
      <c r="C58" s="8" t="s">
        <v>112</v>
      </c>
      <c r="D58" s="7">
        <v>3819322</v>
      </c>
      <c r="E58" s="7">
        <v>0</v>
      </c>
      <c r="F58" s="7">
        <v>3819322</v>
      </c>
    </row>
    <row r="59" spans="1:6" ht="13">
      <c r="A59" s="9">
        <v>510</v>
      </c>
      <c r="B59" s="6" t="s">
        <v>113</v>
      </c>
      <c r="C59" s="8" t="s">
        <v>114</v>
      </c>
      <c r="D59" s="7">
        <v>0</v>
      </c>
      <c r="E59" s="7">
        <v>0</v>
      </c>
      <c r="F59" s="7">
        <v>0</v>
      </c>
    </row>
    <row r="60" spans="1:6" ht="13">
      <c r="A60" s="9">
        <v>512</v>
      </c>
      <c r="B60" s="6" t="s">
        <v>115</v>
      </c>
      <c r="C60" s="8" t="s">
        <v>116</v>
      </c>
      <c r="D60" s="7">
        <v>3819322</v>
      </c>
      <c r="E60" s="7">
        <v>0</v>
      </c>
      <c r="F60" s="7">
        <v>3819322</v>
      </c>
    </row>
    <row r="61" spans="1:6" ht="13">
      <c r="A61" s="9">
        <v>513</v>
      </c>
      <c r="B61" s="6" t="s">
        <v>117</v>
      </c>
      <c r="C61" s="8" t="s">
        <v>118</v>
      </c>
      <c r="D61" s="7">
        <v>0</v>
      </c>
      <c r="E61" s="7">
        <v>0</v>
      </c>
      <c r="F61" s="7">
        <v>0</v>
      </c>
    </row>
    <row r="62" spans="1:6" ht="13">
      <c r="A62" s="9">
        <v>52</v>
      </c>
      <c r="B62" s="6" t="s">
        <v>119</v>
      </c>
      <c r="C62" s="8" t="s">
        <v>120</v>
      </c>
      <c r="D62" s="7">
        <v>0</v>
      </c>
      <c r="E62" s="7">
        <v>0</v>
      </c>
      <c r="F62" s="7">
        <v>0</v>
      </c>
    </row>
    <row r="63" spans="1:6" ht="13">
      <c r="A63" s="9">
        <v>520</v>
      </c>
      <c r="B63" s="6" t="s">
        <v>121</v>
      </c>
      <c r="C63" s="8" t="s">
        <v>122</v>
      </c>
      <c r="D63" s="7">
        <v>0</v>
      </c>
      <c r="E63" s="7">
        <v>0</v>
      </c>
      <c r="F63" s="7">
        <v>0</v>
      </c>
    </row>
    <row r="64" spans="1:6" ht="13">
      <c r="A64" s="9">
        <v>521</v>
      </c>
      <c r="B64" s="6" t="s">
        <v>123</v>
      </c>
      <c r="C64" s="8" t="s">
        <v>124</v>
      </c>
      <c r="D64" s="7">
        <v>0</v>
      </c>
      <c r="E64" s="7">
        <v>0</v>
      </c>
      <c r="F64" s="7">
        <v>0</v>
      </c>
    </row>
    <row r="65" spans="1:6" ht="13">
      <c r="A65" s="9">
        <v>53</v>
      </c>
      <c r="B65" s="6" t="s">
        <v>125</v>
      </c>
      <c r="C65" s="8" t="s">
        <v>126</v>
      </c>
      <c r="D65" s="7">
        <v>126587</v>
      </c>
      <c r="E65" s="7">
        <v>0</v>
      </c>
      <c r="F65" s="7">
        <v>126587</v>
      </c>
    </row>
    <row r="66" spans="1:6" ht="25.5" customHeight="1">
      <c r="A66" s="9">
        <v>530</v>
      </c>
      <c r="B66" s="12" t="s">
        <v>127</v>
      </c>
      <c r="C66" s="8" t="s">
        <v>128</v>
      </c>
      <c r="D66" s="7">
        <v>126587</v>
      </c>
      <c r="E66" s="7">
        <v>0</v>
      </c>
      <c r="F66" s="7">
        <v>126587</v>
      </c>
    </row>
    <row r="67" spans="1:6" ht="13">
      <c r="A67" s="9">
        <v>531</v>
      </c>
      <c r="B67" s="12" t="s">
        <v>129</v>
      </c>
      <c r="C67" s="8" t="s">
        <v>130</v>
      </c>
      <c r="D67" s="7">
        <v>0</v>
      </c>
      <c r="E67" s="7">
        <v>0</v>
      </c>
      <c r="F67" s="7">
        <v>0</v>
      </c>
    </row>
    <row r="68" spans="1:6" ht="13">
      <c r="A68" s="9">
        <v>532</v>
      </c>
      <c r="B68" s="12" t="s">
        <v>131</v>
      </c>
      <c r="C68" s="8" t="s">
        <v>132</v>
      </c>
      <c r="D68" s="7">
        <v>0</v>
      </c>
      <c r="E68" s="7">
        <v>0</v>
      </c>
      <c r="F68" s="7">
        <v>0</v>
      </c>
    </row>
    <row r="69" spans="1:6" ht="13">
      <c r="A69" s="9">
        <v>54</v>
      </c>
      <c r="B69" s="12" t="s">
        <v>133</v>
      </c>
      <c r="C69" s="8" t="s">
        <v>134</v>
      </c>
      <c r="D69" s="7">
        <v>0</v>
      </c>
      <c r="E69" s="7">
        <v>0</v>
      </c>
      <c r="F69" s="7">
        <v>0</v>
      </c>
    </row>
    <row r="70" spans="1:6" ht="13">
      <c r="A70" s="9">
        <v>55</v>
      </c>
      <c r="B70" s="12" t="s">
        <v>135</v>
      </c>
      <c r="C70" s="8" t="s">
        <v>136</v>
      </c>
      <c r="D70" s="7">
        <v>0</v>
      </c>
      <c r="E70" s="7">
        <v>0</v>
      </c>
      <c r="F70" s="7">
        <v>0</v>
      </c>
    </row>
    <row r="71" spans="1:6" ht="13">
      <c r="A71" s="9">
        <v>550</v>
      </c>
      <c r="B71" s="12" t="s">
        <v>137</v>
      </c>
      <c r="C71" s="8" t="s">
        <v>138</v>
      </c>
      <c r="D71" s="7">
        <v>0</v>
      </c>
      <c r="E71" s="7">
        <v>0</v>
      </c>
      <c r="F71" s="7">
        <v>0</v>
      </c>
    </row>
    <row r="72" spans="1:6" ht="13">
      <c r="A72" s="9">
        <v>551</v>
      </c>
      <c r="B72" s="12" t="s">
        <v>139</v>
      </c>
      <c r="C72" s="8" t="s">
        <v>140</v>
      </c>
      <c r="D72" s="7">
        <v>0</v>
      </c>
      <c r="E72" s="7">
        <v>0</v>
      </c>
      <c r="F72" s="7">
        <v>0</v>
      </c>
    </row>
    <row r="73" spans="1:6" ht="13">
      <c r="A73" s="9">
        <v>56</v>
      </c>
      <c r="B73" s="12" t="s">
        <v>141</v>
      </c>
      <c r="C73" s="8" t="s">
        <v>142</v>
      </c>
      <c r="D73" s="7">
        <v>26172</v>
      </c>
      <c r="E73" s="7">
        <v>0</v>
      </c>
      <c r="F73" s="7">
        <v>26172</v>
      </c>
    </row>
    <row r="74" spans="1:6" ht="13">
      <c r="A74" s="9">
        <v>560</v>
      </c>
      <c r="B74" s="12" t="s">
        <v>143</v>
      </c>
      <c r="C74" s="8" t="s">
        <v>144</v>
      </c>
      <c r="D74" s="7">
        <v>0</v>
      </c>
      <c r="E74" s="7">
        <v>0</v>
      </c>
      <c r="F74" s="7">
        <v>0</v>
      </c>
    </row>
    <row r="75" spans="1:6" ht="13">
      <c r="A75" s="9">
        <v>561</v>
      </c>
      <c r="B75" s="12" t="s">
        <v>145</v>
      </c>
      <c r="C75" s="8" t="s">
        <v>146</v>
      </c>
      <c r="D75" s="7">
        <v>26172</v>
      </c>
      <c r="E75" s="7">
        <v>0</v>
      </c>
      <c r="F75" s="7">
        <v>26172</v>
      </c>
    </row>
    <row r="76" spans="1:6" ht="13">
      <c r="A76" s="9">
        <v>57</v>
      </c>
      <c r="B76" s="12" t="s">
        <v>147</v>
      </c>
      <c r="C76" s="8" t="s">
        <v>148</v>
      </c>
      <c r="D76" s="7">
        <v>0</v>
      </c>
      <c r="E76" s="7">
        <v>0</v>
      </c>
      <c r="F76" s="7">
        <v>0</v>
      </c>
    </row>
    <row r="77" spans="1:6" ht="25.5" customHeight="1">
      <c r="A77" s="5">
        <v>570</v>
      </c>
      <c r="B77" s="12" t="s">
        <v>149</v>
      </c>
      <c r="C77" s="8" t="s">
        <v>150</v>
      </c>
      <c r="D77" s="7">
        <v>0</v>
      </c>
      <c r="E77" s="7">
        <v>0</v>
      </c>
      <c r="F77" s="7">
        <v>0</v>
      </c>
    </row>
    <row r="78" spans="1:6" ht="25.5" customHeight="1">
      <c r="A78" s="5">
        <v>571</v>
      </c>
      <c r="B78" s="12" t="s">
        <v>151</v>
      </c>
      <c r="C78" s="8" t="s">
        <v>152</v>
      </c>
      <c r="D78" s="7">
        <v>0</v>
      </c>
      <c r="E78" s="7">
        <v>0</v>
      </c>
      <c r="F78" s="7">
        <v>0</v>
      </c>
    </row>
    <row r="79" spans="1:6" ht="13">
      <c r="A79" s="6"/>
      <c r="B79" s="12" t="s">
        <v>153</v>
      </c>
      <c r="C79" s="8" t="s">
        <v>154</v>
      </c>
      <c r="D79" s="13">
        <v>129557961</v>
      </c>
      <c r="E79" s="13">
        <v>0</v>
      </c>
    </row>
    <row r="80" spans="1:6" ht="13">
      <c r="A80" s="6"/>
      <c r="B80" s="12" t="s">
        <v>155</v>
      </c>
      <c r="C80" s="8" t="s">
        <v>156</v>
      </c>
      <c r="D80" s="13">
        <v>3.0300000000000001E-2</v>
      </c>
      <c r="E80" s="13">
        <v>0</v>
      </c>
    </row>
    <row r="81" spans="1:5" ht="27" customHeight="1">
      <c r="A81" s="6"/>
      <c r="B81" s="12" t="s">
        <v>157</v>
      </c>
      <c r="C81" s="8" t="s">
        <v>158</v>
      </c>
      <c r="D81" s="7">
        <v>0</v>
      </c>
      <c r="E81" s="7">
        <v>0</v>
      </c>
    </row>
    <row r="82" spans="1:5" ht="13">
      <c r="A82" s="6"/>
      <c r="B82" s="12" t="s">
        <v>159</v>
      </c>
      <c r="C82" s="8" t="s">
        <v>160</v>
      </c>
      <c r="D82" s="7">
        <v>0</v>
      </c>
      <c r="E82" s="7">
        <v>0</v>
      </c>
    </row>
    <row r="83" spans="1:5" ht="13">
      <c r="B83" s="1"/>
      <c r="D83" s="1"/>
      <c r="E83" s="1"/>
    </row>
    <row r="84" spans="1:5" ht="13">
      <c r="C84" s="2"/>
    </row>
    <row r="85" spans="1:5" ht="42" customHeight="1">
      <c r="A85" s="14" t="s">
        <v>161</v>
      </c>
      <c r="B85" s="15" t="s">
        <v>162</v>
      </c>
      <c r="C85" s="2" t="s">
        <v>163</v>
      </c>
      <c r="D85" s="136" t="s">
        <v>164</v>
      </c>
      <c r="E85" s="136"/>
    </row>
    <row r="86" spans="1:5" ht="33" customHeight="1">
      <c r="A86" s="14" t="s">
        <v>165</v>
      </c>
      <c r="B86" s="17" t="s">
        <v>166</v>
      </c>
      <c r="C86" s="2"/>
      <c r="D86" s="137" t="s">
        <v>167</v>
      </c>
      <c r="E86" s="137"/>
    </row>
  </sheetData>
  <mergeCells count="2">
    <mergeCell ref="D85:E85"/>
    <mergeCell ref="D86:E86"/>
  </mergeCells>
  <pageMargins left="0.75" right="0.75" top="1" bottom="1" header="0.5" footer="0.5"/>
  <pageSetup scale="84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FF00"/>
  </sheetPr>
  <dimension ref="A1:IV27"/>
  <sheetViews>
    <sheetView view="pageBreakPreview" topLeftCell="A7" zoomScaleNormal="100" zoomScaleSheetLayoutView="100" workbookViewId="0"/>
  </sheetViews>
  <sheetFormatPr defaultColWidth="8" defaultRowHeight="12.75" customHeight="1"/>
  <cols>
    <col min="1" max="1" width="31.453125" style="2" customWidth="1"/>
    <col min="2" max="2" width="17.81640625" style="2" customWidth="1"/>
    <col min="3" max="3" width="20" style="2" customWidth="1"/>
    <col min="4" max="4" width="16" style="2" customWidth="1"/>
    <col min="5" max="5" width="19.7265625" style="2" customWidth="1"/>
    <col min="6" max="6" width="14.1796875" style="2" customWidth="1"/>
    <col min="7" max="7" width="15" style="2" customWidth="1"/>
    <col min="8" max="8" width="10.1796875" style="2" customWidth="1"/>
    <col min="9" max="9" width="11.453125" style="2" hidden="1" customWidth="1"/>
    <col min="10" max="256" width="9.1796875" style="2" customWidth="1"/>
  </cols>
  <sheetData>
    <row r="1" spans="1:7" ht="13">
      <c r="A1" s="2" t="str">
        <f>'1'!A1</f>
        <v xml:space="preserve">Naziv investicionog fonda: ONIF Cash fund </v>
      </c>
    </row>
    <row r="2" spans="1:7" ht="13">
      <c r="A2" s="2" t="str">
        <f>'1'!A2</f>
        <v xml:space="preserve">Registarski broj investicionog fonda: </v>
      </c>
    </row>
    <row r="3" spans="1:7" ht="13">
      <c r="A3" s="2" t="str">
        <f>'1'!A3</f>
        <v>Naziv društva za upravljanje investicionim fondom: Društvo za upravljanje investicionim fondovima Kristal invest A.D. Banja Luka</v>
      </c>
    </row>
    <row r="4" spans="1:7" ht="13">
      <c r="A4" s="2" t="str">
        <f>'1'!A4</f>
        <v>Matični broj društva za upravljanje investicionim fondom: 01935615</v>
      </c>
    </row>
    <row r="5" spans="1:7" ht="13">
      <c r="A5" s="2" t="str">
        <f>'1'!A5</f>
        <v>JIB društva za upravljanje investicionim fondom: 4400819920004</v>
      </c>
    </row>
    <row r="6" spans="1:7" ht="13">
      <c r="A6" s="2" t="str">
        <f>'1'!A6</f>
        <v>JIB zatvorenog investicionog fonda: JP-N-21</v>
      </c>
    </row>
    <row r="9" spans="1:7" ht="13">
      <c r="A9" s="145" t="s">
        <v>350</v>
      </c>
      <c r="B9" s="145"/>
      <c r="C9" s="145"/>
      <c r="D9" s="145"/>
      <c r="E9" s="145"/>
      <c r="F9" s="145"/>
      <c r="G9" s="145"/>
    </row>
    <row r="10" spans="1:7" ht="13">
      <c r="A10" s="145" t="s">
        <v>698</v>
      </c>
      <c r="B10" s="145"/>
      <c r="C10" s="145"/>
      <c r="D10" s="145"/>
      <c r="E10" s="145"/>
      <c r="F10" s="145"/>
      <c r="G10" s="145"/>
    </row>
    <row r="11" spans="1:7" ht="13">
      <c r="B11" s="1"/>
      <c r="C11" s="1"/>
      <c r="D11" s="1"/>
      <c r="E11" s="1"/>
      <c r="F11" s="1"/>
      <c r="G11" s="1"/>
    </row>
    <row r="12" spans="1:7" ht="13">
      <c r="A12" s="14" t="s">
        <v>699</v>
      </c>
    </row>
    <row r="13" spans="1:7" ht="13">
      <c r="A13" s="14"/>
    </row>
    <row r="14" spans="1:7" s="23" customFormat="1" ht="38.25" customHeight="1">
      <c r="A14" s="4" t="s">
        <v>10</v>
      </c>
      <c r="B14" s="4" t="s">
        <v>700</v>
      </c>
      <c r="C14" s="4" t="s">
        <v>701</v>
      </c>
      <c r="D14" s="4" t="s">
        <v>702</v>
      </c>
      <c r="E14" s="4" t="s">
        <v>703</v>
      </c>
      <c r="F14" s="4" t="s">
        <v>704</v>
      </c>
    </row>
    <row r="15" spans="1:7" ht="13">
      <c r="A15" s="103"/>
      <c r="B15" s="104"/>
      <c r="C15" s="104"/>
      <c r="D15" s="104"/>
      <c r="E15" s="13"/>
      <c r="F15" s="13"/>
    </row>
    <row r="16" spans="1:7" ht="13">
      <c r="A16" s="14"/>
    </row>
    <row r="17" spans="1:7" ht="37.5" customHeight="1">
      <c r="A17" s="97" t="s">
        <v>161</v>
      </c>
      <c r="B17" s="97" t="s">
        <v>230</v>
      </c>
      <c r="D17" s="97" t="s">
        <v>163</v>
      </c>
      <c r="E17" s="166" t="s">
        <v>164</v>
      </c>
      <c r="F17" s="166"/>
      <c r="G17" s="166"/>
    </row>
    <row r="18" spans="1:7" ht="33" customHeight="1">
      <c r="A18" s="97" t="s">
        <v>231</v>
      </c>
      <c r="B18" s="98" t="s">
        <v>166</v>
      </c>
      <c r="E18" s="138" t="s">
        <v>167</v>
      </c>
      <c r="F18" s="138"/>
      <c r="G18" s="138"/>
    </row>
    <row r="19" spans="1:7" ht="13"/>
    <row r="20" spans="1:7" ht="27.75" customHeight="1"/>
    <row r="21" spans="1:7" ht="15" customHeight="1"/>
    <row r="22" spans="1:7" ht="15" customHeight="1"/>
    <row r="23" spans="1:7" ht="15" customHeight="1"/>
    <row r="25" spans="1:7" ht="13">
      <c r="C25" s="145"/>
      <c r="D25" s="145"/>
      <c r="E25" s="145"/>
    </row>
    <row r="26" spans="1:7" ht="13">
      <c r="C26" s="145"/>
      <c r="D26" s="145"/>
      <c r="E26" s="145"/>
    </row>
    <row r="27" spans="1:7" ht="13">
      <c r="C27" s="145"/>
      <c r="D27" s="145"/>
      <c r="E27" s="145"/>
    </row>
  </sheetData>
  <mergeCells count="5">
    <mergeCell ref="A9:G9"/>
    <mergeCell ref="C25:E27"/>
    <mergeCell ref="E18:G18"/>
    <mergeCell ref="A10:G10"/>
    <mergeCell ref="E17:G1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FF00"/>
  </sheetPr>
  <dimension ref="A1:IV27"/>
  <sheetViews>
    <sheetView view="pageBreakPreview" zoomScaleNormal="100" zoomScaleSheetLayoutView="100" workbookViewId="0"/>
  </sheetViews>
  <sheetFormatPr defaultColWidth="8" defaultRowHeight="12.75" customHeight="1"/>
  <cols>
    <col min="1" max="1" width="31.453125" style="2" customWidth="1"/>
    <col min="2" max="2" width="17.81640625" style="2" customWidth="1"/>
    <col min="3" max="3" width="20" style="2" customWidth="1"/>
    <col min="4" max="4" width="16" style="2" customWidth="1"/>
    <col min="5" max="5" width="19.7265625" style="2" customWidth="1"/>
    <col min="6" max="6" width="14.1796875" style="2" customWidth="1"/>
    <col min="7" max="7" width="15" style="2" customWidth="1"/>
    <col min="8" max="8" width="10.1796875" style="2" customWidth="1"/>
    <col min="9" max="9" width="11.453125" style="2" hidden="1" customWidth="1"/>
    <col min="10" max="256" width="9.1796875" style="2" customWidth="1"/>
  </cols>
  <sheetData>
    <row r="1" spans="1:7" ht="13">
      <c r="A1" s="2" t="str">
        <f>'1'!A1</f>
        <v xml:space="preserve">Naziv investicionog fonda: ONIF Cash fund </v>
      </c>
    </row>
    <row r="2" spans="1:7" ht="13">
      <c r="A2" s="2" t="str">
        <f>'1'!A2</f>
        <v xml:space="preserve">Registarski broj investicionog fonda: </v>
      </c>
    </row>
    <row r="3" spans="1:7" ht="13">
      <c r="A3" s="2" t="str">
        <f>'1'!A3</f>
        <v>Naziv društva za upravljanje investicionim fondom: Društvo za upravljanje investicionim fondovima Kristal invest A.D. Banja Luka</v>
      </c>
    </row>
    <row r="4" spans="1:7" ht="13">
      <c r="A4" s="2" t="str">
        <f>'1'!A4</f>
        <v>Matični broj društva za upravljanje investicionim fondom: 01935615</v>
      </c>
    </row>
    <row r="5" spans="1:7" ht="13">
      <c r="A5" s="2" t="str">
        <f>'1'!A5</f>
        <v>JIB društva za upravljanje investicionim fondom: 4400819920004</v>
      </c>
    </row>
    <row r="6" spans="1:7" ht="13">
      <c r="A6" s="2" t="str">
        <f>'1'!A6</f>
        <v>JIB zatvorenog investicionog fonda: JP-N-21</v>
      </c>
    </row>
    <row r="9" spans="1:7" ht="13">
      <c r="A9" s="145" t="s">
        <v>350</v>
      </c>
      <c r="B9" s="145"/>
      <c r="C9" s="145"/>
      <c r="D9" s="145"/>
      <c r="E9" s="145"/>
      <c r="F9" s="145"/>
      <c r="G9" s="145"/>
    </row>
    <row r="10" spans="1:7" ht="13">
      <c r="A10" s="145" t="s">
        <v>7</v>
      </c>
      <c r="B10" s="145"/>
      <c r="C10" s="145"/>
      <c r="D10" s="145"/>
      <c r="E10" s="145"/>
      <c r="F10" s="145"/>
      <c r="G10" s="145"/>
    </row>
    <row r="11" spans="1:7" ht="13">
      <c r="B11" s="1"/>
      <c r="C11" s="1"/>
      <c r="D11" s="1"/>
      <c r="E11" s="1"/>
      <c r="F11" s="1"/>
      <c r="G11" s="1"/>
    </row>
    <row r="12" spans="1:7" ht="13">
      <c r="A12" s="14" t="s">
        <v>705</v>
      </c>
    </row>
    <row r="13" spans="1:7" ht="13">
      <c r="A13" s="14"/>
    </row>
    <row r="14" spans="1:7" s="23" customFormat="1" ht="38.25" customHeight="1">
      <c r="A14" s="4" t="s">
        <v>10</v>
      </c>
      <c r="B14" s="4" t="s">
        <v>706</v>
      </c>
      <c r="C14" s="4" t="s">
        <v>700</v>
      </c>
      <c r="D14" s="4" t="s">
        <v>707</v>
      </c>
      <c r="E14" s="4" t="s">
        <v>708</v>
      </c>
      <c r="F14" s="4" t="s">
        <v>709</v>
      </c>
    </row>
    <row r="15" spans="1:7" ht="13">
      <c r="A15" s="103"/>
      <c r="B15" s="6"/>
      <c r="C15" s="104"/>
      <c r="D15" s="104"/>
      <c r="E15" s="13"/>
      <c r="F15" s="104"/>
    </row>
    <row r="16" spans="1:7" ht="13">
      <c r="A16" s="14"/>
    </row>
    <row r="17" spans="1:7" ht="37.5" customHeight="1">
      <c r="A17" s="97" t="s">
        <v>161</v>
      </c>
      <c r="B17" s="97" t="s">
        <v>230</v>
      </c>
      <c r="D17" s="97" t="s">
        <v>163</v>
      </c>
      <c r="E17" s="166" t="s">
        <v>164</v>
      </c>
      <c r="F17" s="166"/>
      <c r="G17" s="166"/>
    </row>
    <row r="18" spans="1:7" ht="33" customHeight="1">
      <c r="A18" s="97" t="s">
        <v>231</v>
      </c>
      <c r="B18" s="98" t="s">
        <v>166</v>
      </c>
      <c r="E18" s="138" t="s">
        <v>167</v>
      </c>
      <c r="F18" s="138"/>
      <c r="G18" s="138"/>
    </row>
    <row r="19" spans="1:7" ht="13"/>
    <row r="20" spans="1:7" ht="27.75" customHeight="1"/>
    <row r="21" spans="1:7" ht="15" customHeight="1"/>
    <row r="22" spans="1:7" ht="15" customHeight="1"/>
    <row r="23" spans="1:7" ht="15" customHeight="1"/>
    <row r="25" spans="1:7" ht="13">
      <c r="C25" s="145"/>
      <c r="D25" s="145"/>
      <c r="E25" s="145"/>
    </row>
    <row r="26" spans="1:7" ht="13">
      <c r="C26" s="145"/>
      <c r="D26" s="145"/>
      <c r="E26" s="145"/>
    </row>
    <row r="27" spans="1:7" ht="13">
      <c r="C27" s="145"/>
      <c r="D27" s="145"/>
      <c r="E27" s="145"/>
    </row>
  </sheetData>
  <mergeCells count="5">
    <mergeCell ref="A9:G9"/>
    <mergeCell ref="C25:E27"/>
    <mergeCell ref="E18:G18"/>
    <mergeCell ref="A10:G10"/>
    <mergeCell ref="E17:G1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FF00"/>
  </sheetPr>
  <dimension ref="A1:IV44"/>
  <sheetViews>
    <sheetView view="pageBreakPreview" topLeftCell="A13" zoomScaleNormal="100" zoomScaleSheetLayoutView="100" workbookViewId="0"/>
  </sheetViews>
  <sheetFormatPr defaultColWidth="8" defaultRowHeight="12.75" customHeight="1"/>
  <cols>
    <col min="1" max="1" width="8.81640625" style="2" customWidth="1"/>
    <col min="2" max="2" width="7.54296875" style="2" customWidth="1"/>
    <col min="3" max="3" width="29.26953125" style="2" customWidth="1"/>
    <col min="4" max="4" width="28.7265625" style="2" customWidth="1"/>
    <col min="5" max="5" width="22.453125" style="2" customWidth="1"/>
    <col min="6" max="6" width="7.26953125" style="2" customWidth="1"/>
    <col min="7" max="7" width="18.54296875" style="2" customWidth="1"/>
    <col min="8" max="8" width="15.453125" style="2" customWidth="1"/>
    <col min="9" max="256" width="9.1796875" style="2" customWidth="1"/>
  </cols>
  <sheetData>
    <row r="1" spans="2:11" ht="13">
      <c r="B1" s="2" t="str">
        <f>'1'!A1</f>
        <v xml:space="preserve">Naziv investicionog fonda: ONIF Cash fund </v>
      </c>
    </row>
    <row r="2" spans="2:11" ht="13">
      <c r="B2" s="2" t="str">
        <f>'1'!A2</f>
        <v xml:space="preserve">Registarski broj investicionog fonda: </v>
      </c>
      <c r="G2" s="105"/>
      <c r="H2" s="105"/>
      <c r="I2" s="105"/>
      <c r="J2" s="105"/>
      <c r="K2" s="105"/>
    </row>
    <row r="3" spans="2:11" ht="13">
      <c r="B3" s="2" t="str">
        <f>'1'!A3</f>
        <v>Naziv društva za upravljanje investicionim fondom: Društvo za upravljanje investicionim fondovima Kristal invest A.D. Banja Luka</v>
      </c>
      <c r="G3" s="105"/>
      <c r="H3" s="105"/>
      <c r="I3" s="105"/>
      <c r="J3" s="105"/>
      <c r="K3" s="105"/>
    </row>
    <row r="4" spans="2:11" ht="13">
      <c r="B4" s="2" t="str">
        <f>'1'!A4</f>
        <v>Matični broj društva za upravljanje investicionim fondom: 01935615</v>
      </c>
    </row>
    <row r="5" spans="2:11" ht="13">
      <c r="B5" s="2" t="str">
        <f>'1'!A5</f>
        <v>JIB društva za upravljanje investicionim fondom: 4400819920004</v>
      </c>
    </row>
    <row r="6" spans="2:11" ht="13">
      <c r="B6" s="2" t="str">
        <f>'1'!A6</f>
        <v>JIB zatvorenog investicionog fonda: JP-N-21</v>
      </c>
    </row>
    <row r="11" spans="2:11" ht="13">
      <c r="B11" s="145" t="s">
        <v>710</v>
      </c>
      <c r="C11" s="145"/>
      <c r="D11" s="145"/>
      <c r="E11" s="145"/>
    </row>
    <row r="12" spans="2:11" ht="13">
      <c r="B12" s="145" t="s">
        <v>711</v>
      </c>
      <c r="C12" s="145"/>
      <c r="D12" s="145"/>
      <c r="E12" s="145"/>
    </row>
    <row r="16" spans="2:11" ht="25.5" customHeight="1">
      <c r="B16" s="4" t="s">
        <v>327</v>
      </c>
      <c r="C16" s="4" t="s">
        <v>353</v>
      </c>
      <c r="D16" s="4" t="s">
        <v>358</v>
      </c>
      <c r="E16" s="4" t="s">
        <v>360</v>
      </c>
    </row>
    <row r="17" spans="1:7" ht="15" customHeight="1">
      <c r="B17" s="42">
        <v>1</v>
      </c>
      <c r="C17" s="9">
        <v>2</v>
      </c>
      <c r="D17" s="9">
        <v>3</v>
      </c>
      <c r="E17" s="9">
        <v>4</v>
      </c>
    </row>
    <row r="18" spans="1:7" ht="20.149999999999999" customHeight="1">
      <c r="B18" s="4" t="s">
        <v>235</v>
      </c>
      <c r="C18" s="65" t="s">
        <v>712</v>
      </c>
      <c r="D18" s="96">
        <v>163490.54999999999</v>
      </c>
      <c r="E18" s="106">
        <v>4.1612</v>
      </c>
    </row>
    <row r="19" spans="1:7" ht="20.149999999999999" customHeight="1">
      <c r="B19" s="4" t="s">
        <v>237</v>
      </c>
      <c r="C19" s="65" t="s">
        <v>713</v>
      </c>
      <c r="D19" s="96"/>
      <c r="E19" s="106"/>
    </row>
    <row r="20" spans="1:7" ht="20.149999999999999" customHeight="1">
      <c r="B20" s="4" t="s">
        <v>239</v>
      </c>
      <c r="C20" s="65" t="s">
        <v>610</v>
      </c>
      <c r="D20" s="96">
        <v>171548.2</v>
      </c>
      <c r="E20" s="106">
        <v>4.3662999999999998</v>
      </c>
    </row>
    <row r="21" spans="1:7" ht="20.149999999999999" customHeight="1">
      <c r="B21" s="4" t="s">
        <v>241</v>
      </c>
      <c r="C21" s="65" t="s">
        <v>714</v>
      </c>
      <c r="D21" s="96">
        <v>3542767.22</v>
      </c>
      <c r="E21" s="106">
        <v>90.171000000000006</v>
      </c>
    </row>
    <row r="22" spans="1:7" ht="20.149999999999999" customHeight="1">
      <c r="B22" s="4" t="s">
        <v>243</v>
      </c>
      <c r="C22" s="65" t="s">
        <v>715</v>
      </c>
      <c r="D22" s="96">
        <v>50297.64</v>
      </c>
      <c r="E22" s="106">
        <v>1.2802</v>
      </c>
    </row>
    <row r="23" spans="1:7" ht="20.149999999999999" customHeight="1">
      <c r="B23" s="4" t="s">
        <v>245</v>
      </c>
      <c r="C23" s="65" t="s">
        <v>716</v>
      </c>
      <c r="D23" s="96">
        <v>838.55</v>
      </c>
      <c r="E23" s="106">
        <v>2.1299999999999999E-2</v>
      </c>
    </row>
    <row r="24" spans="1:7" ht="20.149999999999999" customHeight="1">
      <c r="B24" s="4"/>
      <c r="C24" s="65" t="s">
        <v>717</v>
      </c>
      <c r="D24" s="96">
        <f>SUM(D18:D23)</f>
        <v>3928942.16</v>
      </c>
      <c r="E24" s="106">
        <f>SUM(E18:E23)</f>
        <v>100</v>
      </c>
      <c r="F24" s="107"/>
    </row>
    <row r="25" spans="1:7" ht="24" customHeight="1"/>
    <row r="26" spans="1:7" ht="31.5" customHeight="1">
      <c r="A26" s="97" t="s">
        <v>161</v>
      </c>
      <c r="B26" s="97"/>
      <c r="C26" s="108"/>
      <c r="D26" s="97" t="s">
        <v>718</v>
      </c>
      <c r="E26" s="166" t="s">
        <v>164</v>
      </c>
      <c r="F26" s="166"/>
      <c r="G26" s="166"/>
    </row>
    <row r="27" spans="1:7" ht="35.25" customHeight="1">
      <c r="A27" s="97" t="s">
        <v>231</v>
      </c>
      <c r="B27" s="97"/>
      <c r="C27" s="108"/>
      <c r="D27" s="98" t="s">
        <v>166</v>
      </c>
      <c r="E27" s="171" t="s">
        <v>167</v>
      </c>
      <c r="F27" s="171"/>
      <c r="G27" s="171"/>
    </row>
    <row r="28" spans="1:7" ht="14.25" customHeight="1">
      <c r="A28" s="108"/>
      <c r="C28" s="108"/>
      <c r="D28" s="108"/>
      <c r="E28" s="108"/>
      <c r="F28" s="108"/>
      <c r="G28" s="108"/>
    </row>
    <row r="29" spans="1:7" ht="13">
      <c r="A29" s="108"/>
      <c r="B29" s="108"/>
      <c r="C29" s="108"/>
      <c r="D29" s="108"/>
      <c r="E29" s="108"/>
      <c r="F29" s="108"/>
      <c r="G29" s="108"/>
    </row>
    <row r="30" spans="1:7" ht="13">
      <c r="A30" s="108"/>
      <c r="B30" s="108"/>
      <c r="C30" s="108"/>
      <c r="D30" s="108"/>
      <c r="E30" s="108"/>
      <c r="F30" s="108"/>
      <c r="G30" s="108"/>
    </row>
    <row r="31" spans="1:7" ht="13">
      <c r="A31" s="108"/>
      <c r="B31" s="108"/>
      <c r="C31" s="108"/>
      <c r="D31" s="108"/>
      <c r="E31" s="108"/>
      <c r="F31" s="108"/>
      <c r="G31" s="108"/>
    </row>
    <row r="32" spans="1:7" ht="13">
      <c r="A32" s="108"/>
      <c r="B32" s="108"/>
      <c r="C32" s="108"/>
      <c r="D32" s="108"/>
      <c r="E32" s="108"/>
      <c r="F32" s="108"/>
      <c r="G32" s="108"/>
    </row>
    <row r="33" spans="1:7" ht="13">
      <c r="A33" s="108"/>
      <c r="B33" s="108"/>
      <c r="C33" s="108"/>
      <c r="D33" s="108"/>
      <c r="E33" s="108"/>
      <c r="F33" s="108"/>
      <c r="G33" s="108"/>
    </row>
    <row r="34" spans="1:7" ht="13">
      <c r="A34" s="108"/>
      <c r="B34" s="108"/>
      <c r="C34" s="108"/>
      <c r="D34" s="108"/>
      <c r="E34" s="108"/>
      <c r="F34" s="108"/>
      <c r="G34" s="108"/>
    </row>
    <row r="35" spans="1:7" ht="13">
      <c r="A35" s="108"/>
      <c r="B35" s="108"/>
      <c r="C35" s="108"/>
      <c r="D35" s="108"/>
      <c r="E35" s="108"/>
      <c r="F35" s="108"/>
      <c r="G35" s="108"/>
    </row>
    <row r="42" spans="1:7" ht="22.5" customHeight="1">
      <c r="B42" s="145"/>
      <c r="C42" s="145"/>
      <c r="D42" s="145"/>
      <c r="E42" s="145"/>
    </row>
    <row r="43" spans="1:7" ht="13">
      <c r="B43" s="145"/>
      <c r="C43" s="145"/>
      <c r="D43" s="145"/>
      <c r="E43" s="145"/>
    </row>
    <row r="44" spans="1:7" ht="13">
      <c r="B44" s="145"/>
      <c r="C44" s="145"/>
      <c r="D44" s="145"/>
      <c r="E44" s="145"/>
    </row>
  </sheetData>
  <mergeCells count="5">
    <mergeCell ref="B42:E44"/>
    <mergeCell ref="B12:E12"/>
    <mergeCell ref="E27:G27"/>
    <mergeCell ref="E26:G26"/>
    <mergeCell ref="B11:E11"/>
  </mergeCells>
  <printOptions horizontalCentered="1"/>
  <pageMargins left="0.43307086614173229" right="0.31496062992125984" top="0.74803149606299213" bottom="0.9055118110236221" header="0.27559055118110237" footer="0.31496062992125984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FFFF00"/>
  </sheetPr>
  <dimension ref="A1:IV42"/>
  <sheetViews>
    <sheetView view="pageBreakPreview" topLeftCell="A13" zoomScaleNormal="100" zoomScaleSheetLayoutView="100" workbookViewId="0"/>
  </sheetViews>
  <sheetFormatPr defaultColWidth="8" defaultRowHeight="12.75" customHeight="1"/>
  <cols>
    <col min="1" max="1" width="8.81640625" style="2" customWidth="1"/>
    <col min="2" max="2" width="18.1796875" style="2" customWidth="1"/>
    <col min="3" max="3" width="29.26953125" style="2" customWidth="1"/>
    <col min="4" max="4" width="28.7265625" style="2" customWidth="1"/>
    <col min="5" max="5" width="22.453125" style="2" customWidth="1"/>
    <col min="6" max="6" width="15.1796875" style="2" customWidth="1"/>
    <col min="7" max="7" width="18.54296875" style="2" customWidth="1"/>
    <col min="8" max="8" width="15.453125" style="2" customWidth="1"/>
    <col min="9" max="256" width="9.1796875" style="2" customWidth="1"/>
  </cols>
  <sheetData>
    <row r="1" spans="1:11" ht="13">
      <c r="A1" s="2" t="str">
        <f>'1'!A1</f>
        <v xml:space="preserve">Naziv investicionog fonda: ONIF Cash fund </v>
      </c>
    </row>
    <row r="2" spans="1:11" ht="13">
      <c r="A2" s="2" t="str">
        <f>'1'!A2</f>
        <v xml:space="preserve">Registarski broj investicionog fonda: </v>
      </c>
      <c r="G2" s="105"/>
      <c r="H2" s="105"/>
      <c r="I2" s="105"/>
      <c r="J2" s="105"/>
      <c r="K2" s="105"/>
    </row>
    <row r="3" spans="1:11" ht="13">
      <c r="A3" s="2" t="str">
        <f>'1'!A3</f>
        <v>Naziv društva za upravljanje investicionim fondom: Društvo za upravljanje investicionim fondovima Kristal invest A.D. Banja Luka</v>
      </c>
      <c r="G3" s="105"/>
      <c r="H3" s="105"/>
      <c r="I3" s="105"/>
      <c r="J3" s="105"/>
      <c r="K3" s="105"/>
    </row>
    <row r="4" spans="1:11" ht="13">
      <c r="A4" s="2" t="str">
        <f>'1'!A4</f>
        <v>Matični broj društva za upravljanje investicionim fondom: 01935615</v>
      </c>
    </row>
    <row r="5" spans="1:11" ht="13">
      <c r="A5" s="2" t="str">
        <f>'1'!A5</f>
        <v>JIB društva za upravljanje investicionim fondom: 4400819920004</v>
      </c>
    </row>
    <row r="6" spans="1:11" ht="13">
      <c r="A6" s="2" t="str">
        <f>'1'!A6</f>
        <v>JIB zatvorenog investicionog fonda: JP-N-21</v>
      </c>
    </row>
    <row r="11" spans="1:11" ht="13">
      <c r="B11" s="145" t="s">
        <v>719</v>
      </c>
      <c r="C11" s="145"/>
      <c r="D11" s="145"/>
      <c r="E11" s="145"/>
      <c r="F11" s="145"/>
      <c r="G11" s="145"/>
      <c r="H11" s="145"/>
    </row>
    <row r="12" spans="1:11" ht="13">
      <c r="B12" s="145" t="s">
        <v>720</v>
      </c>
      <c r="C12" s="145"/>
      <c r="D12" s="145"/>
      <c r="E12" s="145"/>
      <c r="F12" s="145"/>
      <c r="G12" s="145"/>
      <c r="H12" s="145"/>
    </row>
    <row r="15" spans="1:11" ht="13">
      <c r="B15" s="2" t="s">
        <v>721</v>
      </c>
    </row>
    <row r="16" spans="1:11" ht="38.25" customHeight="1">
      <c r="B16" s="4" t="s">
        <v>722</v>
      </c>
      <c r="C16" s="4" t="s">
        <v>723</v>
      </c>
      <c r="D16" s="4" t="s">
        <v>700</v>
      </c>
      <c r="E16" s="4" t="s">
        <v>707</v>
      </c>
      <c r="F16" s="4" t="s">
        <v>724</v>
      </c>
      <c r="G16" s="4" t="s">
        <v>704</v>
      </c>
      <c r="H16" s="4" t="s">
        <v>725</v>
      </c>
    </row>
    <row r="17" spans="1:8" ht="15" customHeight="1">
      <c r="B17" s="42"/>
      <c r="C17" s="9"/>
      <c r="D17" s="109"/>
      <c r="E17" s="109"/>
      <c r="F17" s="13"/>
      <c r="G17" s="13"/>
      <c r="H17" s="104"/>
    </row>
    <row r="18" spans="1:8" ht="20.149999999999999" customHeight="1"/>
    <row r="19" spans="1:8" ht="20.149999999999999" customHeight="1">
      <c r="B19" s="2" t="s">
        <v>726</v>
      </c>
    </row>
    <row r="20" spans="1:8" ht="45" customHeight="1">
      <c r="B20" s="4" t="s">
        <v>722</v>
      </c>
      <c r="C20" s="4" t="s">
        <v>700</v>
      </c>
      <c r="D20" s="4" t="s">
        <v>707</v>
      </c>
      <c r="E20" s="4" t="s">
        <v>724</v>
      </c>
      <c r="F20" s="4" t="s">
        <v>704</v>
      </c>
    </row>
    <row r="21" spans="1:8" ht="20.149999999999999" customHeight="1">
      <c r="B21" s="6"/>
      <c r="C21" s="6"/>
      <c r="D21" s="6"/>
      <c r="E21" s="6"/>
      <c r="F21" s="6"/>
    </row>
    <row r="22" spans="1:8" ht="20.149999999999999" customHeight="1">
      <c r="B22" s="6"/>
      <c r="C22" s="6"/>
      <c r="D22" s="6"/>
      <c r="E22" s="6"/>
      <c r="F22" s="6"/>
    </row>
    <row r="23" spans="1:8" ht="20.149999999999999" customHeight="1"/>
    <row r="24" spans="1:8" ht="31.5" customHeight="1">
      <c r="A24" s="97" t="s">
        <v>161</v>
      </c>
      <c r="B24" s="97"/>
      <c r="C24" s="108"/>
      <c r="D24" s="97" t="s">
        <v>718</v>
      </c>
      <c r="E24" s="166" t="s">
        <v>164</v>
      </c>
      <c r="F24" s="166"/>
      <c r="G24" s="166"/>
    </row>
    <row r="25" spans="1:8" ht="35.25" customHeight="1">
      <c r="A25" s="97" t="s">
        <v>231</v>
      </c>
      <c r="B25" s="97"/>
      <c r="C25" s="108"/>
      <c r="D25" s="98" t="s">
        <v>166</v>
      </c>
      <c r="E25" s="171" t="s">
        <v>167</v>
      </c>
      <c r="F25" s="171"/>
      <c r="G25" s="171"/>
    </row>
    <row r="26" spans="1:8" ht="14.25" customHeight="1">
      <c r="A26" s="108"/>
      <c r="C26" s="108"/>
      <c r="D26" s="108"/>
      <c r="E26" s="108"/>
      <c r="F26" s="108"/>
      <c r="G26" s="108"/>
    </row>
    <row r="27" spans="1:8" ht="13">
      <c r="A27" s="108"/>
      <c r="B27" s="108"/>
      <c r="C27" s="108"/>
      <c r="D27" s="108"/>
      <c r="E27" s="108"/>
      <c r="F27" s="108"/>
      <c r="G27" s="108"/>
    </row>
    <row r="28" spans="1:8" ht="13">
      <c r="A28" s="108"/>
      <c r="B28" s="108"/>
      <c r="C28" s="108"/>
      <c r="D28" s="108"/>
      <c r="E28" s="108"/>
      <c r="F28" s="108"/>
      <c r="G28" s="108"/>
    </row>
    <row r="29" spans="1:8" ht="13">
      <c r="A29" s="108"/>
      <c r="B29" s="108"/>
      <c r="C29" s="108"/>
      <c r="D29" s="108"/>
      <c r="E29" s="108"/>
      <c r="F29" s="108"/>
      <c r="G29" s="108"/>
    </row>
    <row r="30" spans="1:8" ht="13">
      <c r="A30" s="108"/>
      <c r="B30" s="108"/>
      <c r="C30" s="108"/>
      <c r="D30" s="108"/>
      <c r="E30" s="108"/>
      <c r="F30" s="108"/>
      <c r="G30" s="108"/>
    </row>
    <row r="31" spans="1:8" ht="13">
      <c r="A31" s="108"/>
      <c r="B31" s="108"/>
      <c r="C31" s="108"/>
      <c r="D31" s="108"/>
      <c r="E31" s="108"/>
      <c r="F31" s="108"/>
      <c r="G31" s="108"/>
    </row>
    <row r="32" spans="1:8" ht="13">
      <c r="A32" s="108"/>
      <c r="B32" s="108"/>
      <c r="C32" s="108"/>
      <c r="D32" s="108"/>
      <c r="E32" s="108"/>
      <c r="F32" s="108"/>
      <c r="G32" s="108"/>
    </row>
    <row r="33" spans="1:7" ht="13">
      <c r="A33" s="108"/>
      <c r="B33" s="108"/>
      <c r="C33" s="108"/>
      <c r="D33" s="108"/>
      <c r="E33" s="108"/>
      <c r="F33" s="108"/>
      <c r="G33" s="108"/>
    </row>
    <row r="40" spans="1:7" ht="22.5" customHeight="1">
      <c r="B40" s="145"/>
      <c r="C40" s="145"/>
      <c r="D40" s="145"/>
      <c r="E40" s="145"/>
    </row>
    <row r="41" spans="1:7" ht="13">
      <c r="B41" s="145"/>
      <c r="C41" s="145"/>
      <c r="D41" s="145"/>
      <c r="E41" s="145"/>
    </row>
    <row r="42" spans="1:7" ht="13">
      <c r="B42" s="145"/>
      <c r="C42" s="145"/>
      <c r="D42" s="145"/>
      <c r="E42" s="145"/>
    </row>
  </sheetData>
  <mergeCells count="5">
    <mergeCell ref="B11:H11"/>
    <mergeCell ref="B40:E42"/>
    <mergeCell ref="E25:G25"/>
    <mergeCell ref="B12:H12"/>
    <mergeCell ref="E24:G24"/>
  </mergeCells>
  <printOptions horizontalCentered="1"/>
  <pageMargins left="0.43307086614173229" right="0.31496062992125984" top="0.74803149606299213" bottom="0.9055118110236221" header="0.27559055118110237" footer="0.31496062992125984"/>
  <pageSetup paperSize="9" scale="76" orientation="landscape" r:id="rId1"/>
  <headerFooter alignWithMargins="0"/>
  <rowBreaks count="1" manualBreakCount="1">
    <brk id="28" max="7" man="1"/>
  </rowBreaks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FFFF00"/>
  </sheetPr>
  <dimension ref="A1:IV70"/>
  <sheetViews>
    <sheetView view="pageBreakPreview" topLeftCell="A13" zoomScaleNormal="100" zoomScaleSheetLayoutView="100" workbookViewId="0">
      <selection activeCell="D18" sqref="D18"/>
    </sheetView>
  </sheetViews>
  <sheetFormatPr defaultColWidth="8" defaultRowHeight="12.75" customHeight="1"/>
  <cols>
    <col min="1" max="1" width="12.453125" style="2" customWidth="1"/>
    <col min="2" max="2" width="32.26953125" style="2" customWidth="1"/>
    <col min="3" max="3" width="13.81640625" style="110" customWidth="1"/>
    <col min="4" max="4" width="17.54296875" style="2" customWidth="1"/>
    <col min="5" max="5" width="18.26953125" style="2" customWidth="1"/>
    <col min="6" max="6" width="16.26953125" style="2" customWidth="1"/>
    <col min="7" max="256" width="9.1796875" style="2" customWidth="1"/>
  </cols>
  <sheetData>
    <row r="1" spans="1:6" ht="13">
      <c r="A1" s="2" t="str">
        <f>'2'!A1</f>
        <v xml:space="preserve">Naziv investicionog fonda: ONIF Cash fund </v>
      </c>
    </row>
    <row r="2" spans="1:6" ht="13">
      <c r="A2" s="2" t="str">
        <f>'2'!A2</f>
        <v xml:space="preserve">Registarski broj investicionog fonda: </v>
      </c>
    </row>
    <row r="3" spans="1:6" ht="13">
      <c r="A3" s="2" t="str">
        <f>'2'!A3</f>
        <v>Naziv društva za upravljanje investicionim fondom: Društvo za upravljanje investicionim fondovima Kristal invest A.D. Banja Luka</v>
      </c>
    </row>
    <row r="4" spans="1:6" ht="13">
      <c r="A4" s="2" t="str">
        <f>'2'!A4</f>
        <v>Matični broj društva za upravljanje investicionim fondom: 01935615</v>
      </c>
    </row>
    <row r="5" spans="1:6" ht="13">
      <c r="A5" s="2" t="str">
        <f>'2'!A5</f>
        <v>JIB društva za upravljanje investicionim fondom: 4400819920004</v>
      </c>
    </row>
    <row r="6" spans="1:6" ht="13">
      <c r="A6" s="2" t="str">
        <f>'2'!A6</f>
        <v>JIB zatvorenog investicionog fonda: JP-N-21</v>
      </c>
    </row>
    <row r="7" spans="1:6" ht="13"/>
    <row r="8" spans="1:6" ht="13.5" customHeight="1">
      <c r="A8" s="145" t="s">
        <v>727</v>
      </c>
      <c r="B8" s="145"/>
      <c r="C8" s="145"/>
      <c r="D8" s="145"/>
      <c r="E8" s="145"/>
      <c r="F8" s="145"/>
    </row>
    <row r="9" spans="1:6" ht="13.5" customHeight="1">
      <c r="A9" s="178" t="s">
        <v>728</v>
      </c>
      <c r="B9" s="179"/>
      <c r="C9" s="179"/>
      <c r="D9" s="179"/>
      <c r="E9" s="179"/>
      <c r="F9" s="180"/>
    </row>
    <row r="10" spans="1:6" ht="13">
      <c r="A10" s="1"/>
      <c r="B10" s="1"/>
      <c r="C10" s="1"/>
      <c r="D10" s="1"/>
      <c r="E10" s="1"/>
      <c r="F10" s="1"/>
    </row>
    <row r="11" spans="1:6" ht="13">
      <c r="A11" s="2" t="s">
        <v>729</v>
      </c>
    </row>
    <row r="12" spans="1:6" ht="14.25" customHeight="1">
      <c r="A12" s="174" t="s">
        <v>730</v>
      </c>
      <c r="B12" s="174" t="s">
        <v>731</v>
      </c>
      <c r="C12" s="172" t="s">
        <v>732</v>
      </c>
      <c r="D12" s="174" t="s">
        <v>498</v>
      </c>
      <c r="E12" s="174" t="s">
        <v>733</v>
      </c>
      <c r="F12" s="174" t="s">
        <v>734</v>
      </c>
    </row>
    <row r="13" spans="1:6" ht="39" customHeight="1">
      <c r="A13" s="175"/>
      <c r="B13" s="175"/>
      <c r="C13" s="173"/>
      <c r="D13" s="175"/>
      <c r="E13" s="175"/>
      <c r="F13" s="175"/>
    </row>
    <row r="14" spans="1:6" ht="15.75" customHeight="1">
      <c r="A14" s="9">
        <v>1</v>
      </c>
      <c r="B14" s="9">
        <v>2</v>
      </c>
      <c r="C14" s="111">
        <v>3</v>
      </c>
      <c r="D14" s="9">
        <v>4</v>
      </c>
      <c r="E14" s="9">
        <v>5</v>
      </c>
      <c r="F14" s="9">
        <v>6</v>
      </c>
    </row>
    <row r="15" spans="1:6" ht="24.75" customHeight="1">
      <c r="A15" s="112"/>
      <c r="B15" s="12" t="s">
        <v>735</v>
      </c>
      <c r="C15" s="113"/>
      <c r="D15" s="113">
        <v>102129.027</v>
      </c>
      <c r="E15" s="113">
        <v>102129.027</v>
      </c>
      <c r="F15" s="113">
        <v>0</v>
      </c>
    </row>
    <row r="16" spans="1:6" ht="24.75" customHeight="1">
      <c r="A16" s="112"/>
      <c r="B16" s="12" t="s">
        <v>364</v>
      </c>
      <c r="C16" s="113"/>
      <c r="D16" s="113">
        <v>102129.027</v>
      </c>
      <c r="E16" s="113">
        <v>102129.027</v>
      </c>
      <c r="F16" s="113">
        <v>0</v>
      </c>
    </row>
    <row r="17" spans="1:6" ht="24.75" customHeight="1">
      <c r="A17" s="112"/>
      <c r="B17" s="12" t="s">
        <v>372</v>
      </c>
      <c r="C17" s="113"/>
      <c r="D17" s="113">
        <v>102129.027</v>
      </c>
      <c r="E17" s="113">
        <v>102129.027</v>
      </c>
      <c r="F17" s="113">
        <v>0</v>
      </c>
    </row>
    <row r="18" spans="1:6" ht="24.75" customHeight="1">
      <c r="A18" s="112">
        <v>43428</v>
      </c>
      <c r="B18" s="12" t="s">
        <v>736</v>
      </c>
      <c r="C18" s="113">
        <v>204054</v>
      </c>
      <c r="D18" s="113">
        <v>102129.027</v>
      </c>
      <c r="E18" s="113">
        <v>102129.027</v>
      </c>
      <c r="F18" s="113">
        <v>0</v>
      </c>
    </row>
    <row r="19" spans="1:6" ht="24.75" customHeight="1">
      <c r="A19" s="112"/>
      <c r="B19" s="12" t="s">
        <v>737</v>
      </c>
      <c r="C19" s="113"/>
      <c r="D19" s="113"/>
      <c r="E19" s="113"/>
      <c r="F19" s="113"/>
    </row>
    <row r="20" spans="1:6" ht="24.75" customHeight="1">
      <c r="A20" s="112"/>
      <c r="B20" s="12" t="s">
        <v>738</v>
      </c>
      <c r="C20" s="113"/>
      <c r="D20" s="113"/>
      <c r="E20" s="113"/>
      <c r="F20" s="113"/>
    </row>
    <row r="21" spans="1:6" ht="24.75" customHeight="1">
      <c r="A21" s="112"/>
      <c r="B21" s="12" t="s">
        <v>447</v>
      </c>
      <c r="C21" s="113"/>
      <c r="D21" s="113"/>
      <c r="E21" s="113"/>
      <c r="F21" s="113"/>
    </row>
    <row r="22" spans="1:6" ht="24.75" customHeight="1">
      <c r="A22" s="112"/>
      <c r="B22" s="12" t="s">
        <v>372</v>
      </c>
      <c r="C22" s="113"/>
      <c r="D22" s="113"/>
      <c r="E22" s="113"/>
      <c r="F22" s="113"/>
    </row>
    <row r="23" spans="1:6" ht="24.75" customHeight="1">
      <c r="A23" s="112"/>
      <c r="B23" s="12" t="s">
        <v>737</v>
      </c>
      <c r="C23" s="113"/>
      <c r="D23" s="113"/>
      <c r="E23" s="113"/>
      <c r="F23" s="113"/>
    </row>
    <row r="24" spans="1:6" ht="24.75" customHeight="1">
      <c r="A24" s="112"/>
      <c r="B24" s="12" t="s">
        <v>738</v>
      </c>
      <c r="C24" s="113"/>
      <c r="D24" s="113"/>
      <c r="E24" s="113"/>
      <c r="F24" s="113"/>
    </row>
    <row r="25" spans="1:6" ht="24.75" customHeight="1">
      <c r="A25" s="112"/>
      <c r="B25" s="12" t="s">
        <v>739</v>
      </c>
      <c r="C25" s="113"/>
      <c r="D25" s="113"/>
      <c r="E25" s="113"/>
      <c r="F25" s="113"/>
    </row>
    <row r="26" spans="1:6" ht="24.75" customHeight="1">
      <c r="A26" s="112"/>
      <c r="B26" s="12" t="s">
        <v>740</v>
      </c>
      <c r="C26" s="113"/>
      <c r="D26" s="113"/>
      <c r="E26" s="113"/>
      <c r="F26" s="113"/>
    </row>
    <row r="27" spans="1:6" ht="24.75" customHeight="1">
      <c r="A27" s="112"/>
      <c r="B27" s="12" t="s">
        <v>741</v>
      </c>
      <c r="C27" s="113"/>
      <c r="D27" s="113"/>
      <c r="E27" s="113"/>
      <c r="F27" s="113"/>
    </row>
    <row r="28" spans="1:6" ht="24.75" customHeight="1">
      <c r="A28" s="112"/>
      <c r="B28" s="12" t="s">
        <v>742</v>
      </c>
      <c r="C28" s="113"/>
      <c r="D28" s="113"/>
      <c r="E28" s="113"/>
      <c r="F28" s="113"/>
    </row>
    <row r="29" spans="1:6" ht="24.75" customHeight="1">
      <c r="A29" s="112"/>
      <c r="B29" s="12" t="s">
        <v>743</v>
      </c>
      <c r="C29" s="113"/>
      <c r="D29" s="113"/>
      <c r="E29" s="113"/>
      <c r="F29" s="113"/>
    </row>
    <row r="30" spans="1:6" ht="24.75" customHeight="1">
      <c r="A30" s="112"/>
      <c r="B30" s="12" t="s">
        <v>744</v>
      </c>
      <c r="C30" s="113"/>
      <c r="D30" s="113"/>
      <c r="E30" s="113"/>
      <c r="F30" s="113"/>
    </row>
    <row r="31" spans="1:6" ht="24.75" customHeight="1">
      <c r="A31" s="112"/>
      <c r="B31" s="12" t="s">
        <v>745</v>
      </c>
      <c r="C31" s="113"/>
      <c r="D31" s="113"/>
      <c r="E31" s="113"/>
      <c r="F31" s="113"/>
    </row>
    <row r="32" spans="1:6" ht="24.75" customHeight="1">
      <c r="A32" s="112"/>
      <c r="B32" s="12" t="s">
        <v>746</v>
      </c>
      <c r="C32" s="113"/>
      <c r="D32" s="113"/>
      <c r="E32" s="113"/>
      <c r="F32" s="113"/>
    </row>
    <row r="33" spans="1:6" ht="24.75" customHeight="1">
      <c r="A33" s="112"/>
      <c r="B33" s="12" t="s">
        <v>747</v>
      </c>
      <c r="C33" s="113"/>
      <c r="D33" s="113"/>
      <c r="E33" s="113"/>
      <c r="F33" s="113"/>
    </row>
    <row r="34" spans="1:6" ht="24.75" customHeight="1">
      <c r="A34" s="112"/>
      <c r="B34" s="12" t="s">
        <v>748</v>
      </c>
      <c r="C34" s="113"/>
      <c r="D34" s="113"/>
      <c r="E34" s="113"/>
      <c r="F34" s="113"/>
    </row>
    <row r="35" spans="1:6" ht="24.75" customHeight="1">
      <c r="A35" s="112"/>
      <c r="B35" s="12" t="s">
        <v>749</v>
      </c>
      <c r="C35" s="113"/>
      <c r="D35" s="113"/>
      <c r="E35" s="113"/>
      <c r="F35" s="113"/>
    </row>
    <row r="36" spans="1:6" ht="24.75" customHeight="1">
      <c r="A36" s="112"/>
      <c r="B36" s="12" t="s">
        <v>750</v>
      </c>
      <c r="C36" s="113"/>
      <c r="D36" s="113"/>
      <c r="E36" s="113"/>
      <c r="F36" s="113"/>
    </row>
    <row r="37" spans="1:6" ht="24.75" customHeight="1">
      <c r="A37" s="112"/>
      <c r="B37" s="12" t="s">
        <v>751</v>
      </c>
      <c r="C37" s="113"/>
      <c r="D37" s="113"/>
      <c r="E37" s="113"/>
      <c r="F37" s="113"/>
    </row>
    <row r="38" spans="1:6" ht="24.75" customHeight="1">
      <c r="A38" s="112"/>
      <c r="B38" s="12" t="s">
        <v>752</v>
      </c>
      <c r="C38" s="113"/>
      <c r="D38" s="113"/>
      <c r="E38" s="113"/>
      <c r="F38" s="113"/>
    </row>
    <row r="39" spans="1:6" ht="24.75" customHeight="1">
      <c r="A39" s="112"/>
      <c r="B39" s="12" t="s">
        <v>753</v>
      </c>
      <c r="C39" s="113"/>
      <c r="D39" s="113">
        <v>102129.027</v>
      </c>
      <c r="E39" s="113">
        <v>102129.027</v>
      </c>
      <c r="F39" s="113">
        <v>0</v>
      </c>
    </row>
    <row r="40" spans="1:6" ht="24.75" customHeight="1">
      <c r="A40" s="112"/>
      <c r="B40" s="12"/>
      <c r="C40" s="113"/>
      <c r="D40" s="113"/>
      <c r="E40" s="113"/>
      <c r="F40" s="113"/>
    </row>
    <row r="41" spans="1:6" ht="39.75" customHeight="1">
      <c r="A41" s="16"/>
      <c r="B41" s="23"/>
      <c r="C41" s="114"/>
      <c r="D41" s="115"/>
      <c r="E41" s="115"/>
      <c r="F41" s="115"/>
    </row>
    <row r="42" spans="1:6" ht="15" customHeight="1">
      <c r="A42" s="2" t="s">
        <v>754</v>
      </c>
      <c r="C42" s="116"/>
      <c r="D42" s="83"/>
      <c r="E42" s="83"/>
      <c r="F42" s="83"/>
    </row>
    <row r="43" spans="1:6" ht="19.5" customHeight="1">
      <c r="A43" s="174" t="s">
        <v>730</v>
      </c>
      <c r="B43" s="174" t="s">
        <v>755</v>
      </c>
      <c r="C43" s="161" t="s">
        <v>756</v>
      </c>
      <c r="D43" s="151" t="s">
        <v>498</v>
      </c>
      <c r="E43" s="151" t="s">
        <v>733</v>
      </c>
      <c r="F43" s="151" t="s">
        <v>734</v>
      </c>
    </row>
    <row r="44" spans="1:6" ht="13">
      <c r="A44" s="181"/>
      <c r="B44" s="181"/>
      <c r="C44" s="177"/>
      <c r="D44" s="176"/>
      <c r="E44" s="176"/>
      <c r="F44" s="176"/>
    </row>
    <row r="45" spans="1:6" ht="13">
      <c r="A45" s="175"/>
      <c r="B45" s="175"/>
      <c r="C45" s="162"/>
      <c r="D45" s="152"/>
      <c r="E45" s="152"/>
      <c r="F45" s="152"/>
    </row>
    <row r="46" spans="1:6" ht="13">
      <c r="A46" s="9">
        <v>1</v>
      </c>
      <c r="B46" s="9">
        <v>2</v>
      </c>
      <c r="C46" s="64">
        <v>3</v>
      </c>
      <c r="D46" s="64">
        <v>4</v>
      </c>
      <c r="E46" s="64">
        <v>5</v>
      </c>
      <c r="F46" s="117">
        <v>6</v>
      </c>
    </row>
    <row r="47" spans="1:6" ht="13">
      <c r="A47" s="9"/>
      <c r="B47" s="118" t="s">
        <v>757</v>
      </c>
      <c r="C47" s="117" t="s">
        <v>758</v>
      </c>
      <c r="D47" s="119">
        <v>0</v>
      </c>
      <c r="E47" s="119">
        <v>0</v>
      </c>
      <c r="F47" s="119">
        <v>0</v>
      </c>
    </row>
    <row r="48" spans="1:6" ht="13.5" customHeight="1">
      <c r="A48" s="9"/>
      <c r="B48" s="12" t="s">
        <v>364</v>
      </c>
      <c r="C48" s="117" t="s">
        <v>758</v>
      </c>
      <c r="D48" s="119">
        <v>0</v>
      </c>
      <c r="E48" s="119">
        <v>0</v>
      </c>
      <c r="F48" s="119">
        <v>0</v>
      </c>
    </row>
    <row r="49" spans="1:6" ht="16.5" customHeight="1">
      <c r="A49" s="9"/>
      <c r="B49" s="12" t="s">
        <v>372</v>
      </c>
      <c r="C49" s="117" t="s">
        <v>758</v>
      </c>
      <c r="D49" s="119">
        <v>0</v>
      </c>
      <c r="E49" s="119">
        <v>0</v>
      </c>
      <c r="F49" s="119">
        <v>0</v>
      </c>
    </row>
    <row r="50" spans="1:6" ht="18" customHeight="1">
      <c r="A50" s="9"/>
      <c r="B50" s="12" t="s">
        <v>737</v>
      </c>
      <c r="C50" s="117"/>
      <c r="D50" s="119"/>
      <c r="E50" s="119"/>
      <c r="F50" s="119"/>
    </row>
    <row r="51" spans="1:6" ht="13">
      <c r="A51" s="9"/>
      <c r="B51" s="12" t="s">
        <v>447</v>
      </c>
      <c r="C51" s="117" t="s">
        <v>758</v>
      </c>
      <c r="D51" s="119" t="s">
        <v>758</v>
      </c>
      <c r="E51" s="119" t="s">
        <v>758</v>
      </c>
      <c r="F51" s="119" t="s">
        <v>758</v>
      </c>
    </row>
    <row r="52" spans="1:6" ht="13">
      <c r="A52" s="9"/>
      <c r="B52" s="12" t="s">
        <v>372</v>
      </c>
      <c r="C52" s="117" t="s">
        <v>758</v>
      </c>
      <c r="D52" s="119" t="s">
        <v>758</v>
      </c>
      <c r="E52" s="119" t="s">
        <v>758</v>
      </c>
      <c r="F52" s="119" t="s">
        <v>758</v>
      </c>
    </row>
    <row r="53" spans="1:6" ht="13">
      <c r="A53" s="9"/>
      <c r="B53" s="12" t="s">
        <v>737</v>
      </c>
      <c r="C53" s="117"/>
      <c r="D53" s="119"/>
      <c r="E53" s="119"/>
      <c r="F53" s="119"/>
    </row>
    <row r="54" spans="1:6" ht="25.5" customHeight="1">
      <c r="A54" s="4"/>
      <c r="B54" s="12" t="s">
        <v>759</v>
      </c>
      <c r="C54" s="117">
        <v>0</v>
      </c>
      <c r="D54" s="119">
        <v>0</v>
      </c>
      <c r="E54" s="119">
        <v>0</v>
      </c>
      <c r="F54" s="119">
        <v>0</v>
      </c>
    </row>
    <row r="57" spans="1:6" ht="39" customHeight="1">
      <c r="A57" s="2" t="s">
        <v>161</v>
      </c>
      <c r="C57" s="97" t="s">
        <v>718</v>
      </c>
      <c r="E57" s="139" t="s">
        <v>760</v>
      </c>
      <c r="F57" s="139"/>
    </row>
    <row r="58" spans="1:6" ht="13">
      <c r="A58" s="2" t="s">
        <v>761</v>
      </c>
      <c r="C58" s="98" t="s">
        <v>166</v>
      </c>
      <c r="D58" s="23"/>
      <c r="E58" s="139"/>
      <c r="F58" s="139"/>
    </row>
    <row r="59" spans="1:6" ht="13">
      <c r="E59" s="138" t="s">
        <v>167</v>
      </c>
      <c r="F59" s="138"/>
    </row>
    <row r="61" spans="1:6" ht="13">
      <c r="A61" s="136"/>
      <c r="B61" s="136"/>
      <c r="C61" s="136"/>
      <c r="D61" s="136"/>
      <c r="E61" s="136"/>
      <c r="F61" s="136"/>
    </row>
    <row r="63" spans="1:6" ht="13">
      <c r="A63" s="145"/>
      <c r="B63" s="145"/>
      <c r="C63" s="145"/>
      <c r="D63" s="145"/>
      <c r="E63" s="145"/>
      <c r="F63" s="145"/>
    </row>
    <row r="68" spans="2:5" ht="13">
      <c r="B68" s="145"/>
      <c r="C68" s="145"/>
      <c r="D68" s="145"/>
      <c r="E68" s="145"/>
    </row>
    <row r="69" spans="2:5" ht="13">
      <c r="B69" s="145"/>
      <c r="C69" s="145"/>
      <c r="D69" s="145"/>
      <c r="E69" s="145"/>
    </row>
    <row r="70" spans="2:5" ht="13">
      <c r="B70" s="145"/>
      <c r="C70" s="145"/>
      <c r="D70" s="145"/>
      <c r="E70" s="145"/>
    </row>
  </sheetData>
  <mergeCells count="19">
    <mergeCell ref="A8:F8"/>
    <mergeCell ref="A63:F63"/>
    <mergeCell ref="A61:F61"/>
    <mergeCell ref="C43:C45"/>
    <mergeCell ref="A9:F9"/>
    <mergeCell ref="D43:D45"/>
    <mergeCell ref="A43:A45"/>
    <mergeCell ref="B12:B13"/>
    <mergeCell ref="E12:E13"/>
    <mergeCell ref="E43:E45"/>
    <mergeCell ref="E59:F59"/>
    <mergeCell ref="A12:A13"/>
    <mergeCell ref="E57:F58"/>
    <mergeCell ref="B43:B45"/>
    <mergeCell ref="B68:E70"/>
    <mergeCell ref="C12:C13"/>
    <mergeCell ref="F12:F13"/>
    <mergeCell ref="D12:D13"/>
    <mergeCell ref="F43:F45"/>
  </mergeCells>
  <printOptions horizontalCentered="1"/>
  <pageMargins left="0.39370078740157483" right="0.39370078740157483" top="0.19685039370078741" bottom="0.19685039370078741" header="0.27559055118110237" footer="0.31496062992125984"/>
  <pageSetup paperSize="9" scale="56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FFFF00"/>
  </sheetPr>
  <dimension ref="A1:IV49"/>
  <sheetViews>
    <sheetView view="pageBreakPreview" topLeftCell="A31" zoomScaleNormal="100" zoomScaleSheetLayoutView="100" workbookViewId="0"/>
  </sheetViews>
  <sheetFormatPr defaultColWidth="8" defaultRowHeight="12.75" customHeight="1"/>
  <cols>
    <col min="1" max="1" width="12.7265625" style="2" customWidth="1"/>
    <col min="2" max="2" width="22.81640625" style="14" customWidth="1"/>
    <col min="3" max="3" width="17.453125" style="2" customWidth="1"/>
    <col min="4" max="4" width="17.26953125" style="2" customWidth="1"/>
    <col min="5" max="5" width="18.26953125" style="2" customWidth="1"/>
    <col min="6" max="6" width="12.54296875" style="2" customWidth="1"/>
    <col min="7" max="7" width="15.1796875" style="2" customWidth="1"/>
    <col min="8" max="8" width="9.1796875" style="2" customWidth="1"/>
    <col min="9" max="9" width="11.453125" style="2" customWidth="1"/>
    <col min="10" max="10" width="18.7265625" style="2" customWidth="1"/>
    <col min="11" max="256" width="9.1796875" style="2" customWidth="1"/>
  </cols>
  <sheetData>
    <row r="1" spans="1:10" ht="13">
      <c r="A1" s="2" t="str">
        <f>'2'!A1</f>
        <v xml:space="preserve">Naziv investicionog fonda: ONIF Cash fund </v>
      </c>
      <c r="B1" s="50"/>
      <c r="D1" s="37"/>
      <c r="E1" s="37"/>
      <c r="F1" s="37"/>
      <c r="J1" s="37"/>
    </row>
    <row r="2" spans="1:10" ht="13">
      <c r="A2" s="2" t="str">
        <f>'2'!A2</f>
        <v xml:space="preserve">Registarski broj investicionog fonda: </v>
      </c>
      <c r="B2" s="50"/>
      <c r="D2" s="37"/>
      <c r="E2" s="37"/>
      <c r="F2" s="37"/>
      <c r="J2" s="37"/>
    </row>
    <row r="3" spans="1:10" ht="13">
      <c r="A3" s="2" t="str">
        <f>'2'!A3</f>
        <v>Naziv društva za upravljanje investicionim fondom: Društvo za upravljanje investicionim fondovima Kristal invest A.D. Banja Luka</v>
      </c>
      <c r="B3" s="50"/>
      <c r="D3" s="37"/>
      <c r="E3" s="37"/>
      <c r="F3" s="37"/>
      <c r="J3" s="37"/>
    </row>
    <row r="4" spans="1:10" ht="13">
      <c r="A4" s="2" t="str">
        <f>'2'!A4</f>
        <v>Matični broj društva za upravljanje investicionim fondom: 01935615</v>
      </c>
      <c r="B4" s="50"/>
      <c r="D4" s="37"/>
      <c r="E4" s="37"/>
      <c r="F4" s="37"/>
      <c r="J4" s="37"/>
    </row>
    <row r="5" spans="1:10" ht="13">
      <c r="A5" s="2" t="str">
        <f>'2'!A5</f>
        <v>JIB društva za upravljanje investicionim fondom: 4400819920004</v>
      </c>
      <c r="B5" s="50"/>
      <c r="D5" s="37"/>
      <c r="E5" s="37"/>
      <c r="F5" s="37"/>
      <c r="J5" s="37"/>
    </row>
    <row r="6" spans="1:10" ht="13">
      <c r="A6" s="2" t="str">
        <f>'2'!A6</f>
        <v>JIB zatvorenog investicionog fonda: JP-N-21</v>
      </c>
      <c r="B6" s="50"/>
      <c r="D6" s="37"/>
      <c r="E6" s="37"/>
      <c r="F6" s="37"/>
      <c r="J6" s="37"/>
    </row>
    <row r="7" spans="1:10" ht="13">
      <c r="B7" s="50"/>
      <c r="D7" s="37"/>
      <c r="E7" s="37"/>
      <c r="F7" s="37"/>
      <c r="J7" s="37"/>
    </row>
    <row r="8" spans="1:10" ht="13">
      <c r="B8" s="50"/>
      <c r="D8" s="37"/>
      <c r="E8" s="37"/>
      <c r="F8" s="37"/>
      <c r="J8" s="37"/>
    </row>
    <row r="9" spans="1:10" ht="13">
      <c r="B9" s="50"/>
      <c r="D9" s="37"/>
      <c r="E9" s="37"/>
      <c r="F9" s="37"/>
      <c r="J9" s="37"/>
    </row>
    <row r="10" spans="1:10" ht="13">
      <c r="A10" s="145" t="s">
        <v>762</v>
      </c>
      <c r="B10" s="145"/>
      <c r="C10" s="145"/>
      <c r="D10" s="145"/>
      <c r="E10" s="145"/>
      <c r="F10" s="145"/>
      <c r="G10" s="145"/>
      <c r="H10" s="145"/>
      <c r="I10" s="145"/>
      <c r="J10" s="145"/>
    </row>
    <row r="11" spans="1:10" ht="13">
      <c r="A11" s="145" t="s">
        <v>763</v>
      </c>
      <c r="B11" s="145"/>
      <c r="C11" s="145"/>
      <c r="D11" s="145"/>
      <c r="E11" s="145"/>
      <c r="F11" s="145"/>
      <c r="G11" s="145"/>
      <c r="H11" s="145"/>
      <c r="I11" s="145"/>
      <c r="J11" s="145"/>
    </row>
    <row r="12" spans="1:10" ht="13">
      <c r="A12" s="1"/>
      <c r="B12" s="50"/>
      <c r="C12" s="1"/>
      <c r="D12" s="120"/>
      <c r="E12" s="120"/>
      <c r="F12" s="120"/>
      <c r="G12" s="1"/>
      <c r="H12" s="1"/>
      <c r="I12" s="1"/>
      <c r="J12" s="120"/>
    </row>
    <row r="13" spans="1:10" ht="13">
      <c r="A13" s="1"/>
      <c r="B13" s="50"/>
      <c r="C13" s="1"/>
      <c r="D13" s="120"/>
      <c r="E13" s="120"/>
      <c r="F13" s="120"/>
      <c r="G13" s="1"/>
      <c r="H13" s="1"/>
      <c r="I13" s="1"/>
      <c r="J13" s="120"/>
    </row>
    <row r="14" spans="1:10" ht="89.25" customHeight="1">
      <c r="A14" s="4" t="s">
        <v>764</v>
      </c>
      <c r="B14" s="4" t="s">
        <v>765</v>
      </c>
      <c r="C14" s="4" t="s">
        <v>700</v>
      </c>
      <c r="D14" s="121" t="s">
        <v>766</v>
      </c>
      <c r="E14" s="121" t="s">
        <v>767</v>
      </c>
      <c r="F14" s="121" t="s">
        <v>768</v>
      </c>
      <c r="G14" s="4" t="s">
        <v>769</v>
      </c>
      <c r="H14" s="4" t="s">
        <v>770</v>
      </c>
      <c r="I14" s="4" t="s">
        <v>771</v>
      </c>
      <c r="J14" s="121" t="s">
        <v>772</v>
      </c>
    </row>
    <row r="15" spans="1:10" ht="13">
      <c r="A15" s="42">
        <v>1</v>
      </c>
      <c r="B15" s="4">
        <v>2</v>
      </c>
      <c r="C15" s="42">
        <v>3</v>
      </c>
      <c r="D15" s="122">
        <v>4</v>
      </c>
      <c r="E15" s="122">
        <v>5</v>
      </c>
      <c r="F15" s="122">
        <v>6</v>
      </c>
      <c r="G15" s="122">
        <v>7</v>
      </c>
      <c r="H15" s="122">
        <v>8</v>
      </c>
      <c r="I15" s="122">
        <v>9</v>
      </c>
      <c r="J15" s="122">
        <v>10</v>
      </c>
    </row>
    <row r="16" spans="1:10" ht="13">
      <c r="A16" s="123">
        <v>43465</v>
      </c>
      <c r="B16" s="124" t="s">
        <v>773</v>
      </c>
      <c r="C16" s="125">
        <v>0</v>
      </c>
      <c r="D16" s="125">
        <v>0</v>
      </c>
      <c r="E16" s="125">
        <v>0</v>
      </c>
      <c r="F16" s="125">
        <v>0</v>
      </c>
      <c r="G16" s="125">
        <v>0</v>
      </c>
      <c r="H16" s="125">
        <v>0</v>
      </c>
      <c r="I16" s="125">
        <v>0</v>
      </c>
      <c r="J16" s="125">
        <v>0</v>
      </c>
    </row>
    <row r="17" spans="1:10" ht="13">
      <c r="A17" s="123">
        <v>43465</v>
      </c>
      <c r="B17" s="124" t="s">
        <v>774</v>
      </c>
      <c r="C17" s="125">
        <v>0</v>
      </c>
      <c r="D17" s="125">
        <v>0</v>
      </c>
      <c r="E17" s="125">
        <v>0</v>
      </c>
      <c r="F17" s="125">
        <v>0</v>
      </c>
      <c r="G17" s="125">
        <v>0</v>
      </c>
      <c r="H17" s="125">
        <v>0</v>
      </c>
      <c r="I17" s="125">
        <v>0</v>
      </c>
      <c r="J17" s="125">
        <v>0</v>
      </c>
    </row>
    <row r="18" spans="1:10" ht="13">
      <c r="A18" s="123">
        <v>43465</v>
      </c>
      <c r="B18" s="124" t="s">
        <v>775</v>
      </c>
      <c r="C18" s="125">
        <v>40644.667000000001</v>
      </c>
      <c r="D18" s="125">
        <v>40644.667000000001</v>
      </c>
      <c r="E18" s="125">
        <v>0</v>
      </c>
      <c r="F18" s="125">
        <v>0</v>
      </c>
      <c r="G18" s="125">
        <v>0</v>
      </c>
      <c r="H18" s="125">
        <v>0</v>
      </c>
      <c r="I18" s="125">
        <v>0</v>
      </c>
      <c r="J18" s="125">
        <v>0</v>
      </c>
    </row>
    <row r="19" spans="1:10" ht="13">
      <c r="A19" s="123">
        <v>43465</v>
      </c>
      <c r="B19" s="124" t="s">
        <v>776</v>
      </c>
      <c r="C19" s="125">
        <v>8839.6</v>
      </c>
      <c r="D19" s="125">
        <v>8839.6</v>
      </c>
      <c r="E19" s="125">
        <v>0</v>
      </c>
      <c r="F19" s="125">
        <v>0</v>
      </c>
      <c r="G19" s="125">
        <v>0</v>
      </c>
      <c r="H19" s="125">
        <v>0</v>
      </c>
      <c r="I19" s="125">
        <v>0</v>
      </c>
      <c r="J19" s="125">
        <v>0</v>
      </c>
    </row>
    <row r="20" spans="1:10" ht="13">
      <c r="A20" s="123">
        <v>43465</v>
      </c>
      <c r="B20" s="124" t="s">
        <v>777</v>
      </c>
      <c r="C20" s="125">
        <v>0</v>
      </c>
      <c r="D20" s="125">
        <v>0</v>
      </c>
      <c r="E20" s="125">
        <v>0</v>
      </c>
      <c r="F20" s="125">
        <v>0</v>
      </c>
      <c r="G20" s="125">
        <v>0</v>
      </c>
      <c r="H20" s="125">
        <v>0</v>
      </c>
      <c r="I20" s="125">
        <v>0</v>
      </c>
      <c r="J20" s="125">
        <v>0</v>
      </c>
    </row>
    <row r="21" spans="1:10" ht="13">
      <c r="A21" s="123">
        <v>43465</v>
      </c>
      <c r="B21" s="124" t="s">
        <v>778</v>
      </c>
      <c r="C21" s="125">
        <v>0</v>
      </c>
      <c r="D21" s="125">
        <v>0</v>
      </c>
      <c r="E21" s="125">
        <v>0</v>
      </c>
      <c r="F21" s="125">
        <v>0</v>
      </c>
      <c r="G21" s="125">
        <v>0</v>
      </c>
      <c r="H21" s="125">
        <v>0</v>
      </c>
      <c r="I21" s="125">
        <v>0</v>
      </c>
      <c r="J21" s="125">
        <v>0</v>
      </c>
    </row>
    <row r="22" spans="1:10" ht="13">
      <c r="A22" s="123">
        <v>43465</v>
      </c>
      <c r="B22" s="124" t="s">
        <v>779</v>
      </c>
      <c r="C22" s="125">
        <v>0</v>
      </c>
      <c r="D22" s="125">
        <v>0</v>
      </c>
      <c r="E22" s="125">
        <v>0</v>
      </c>
      <c r="F22" s="125">
        <v>0</v>
      </c>
      <c r="G22" s="125">
        <v>0</v>
      </c>
      <c r="H22" s="125">
        <v>0</v>
      </c>
      <c r="I22" s="125">
        <v>0</v>
      </c>
      <c r="J22" s="125">
        <v>0</v>
      </c>
    </row>
    <row r="23" spans="1:10" ht="13">
      <c r="A23" s="123">
        <v>43465</v>
      </c>
      <c r="B23" s="124" t="s">
        <v>780</v>
      </c>
      <c r="C23" s="125">
        <v>0</v>
      </c>
      <c r="D23" s="125">
        <v>0</v>
      </c>
      <c r="E23" s="125">
        <v>0</v>
      </c>
      <c r="F23" s="125">
        <v>0</v>
      </c>
      <c r="G23" s="125">
        <v>0</v>
      </c>
      <c r="H23" s="125">
        <v>0</v>
      </c>
      <c r="I23" s="125">
        <v>0</v>
      </c>
      <c r="J23" s="125">
        <v>0</v>
      </c>
    </row>
    <row r="24" spans="1:10" ht="13">
      <c r="A24" s="123">
        <v>43465</v>
      </c>
      <c r="B24" s="124" t="s">
        <v>781</v>
      </c>
      <c r="C24" s="125">
        <v>0</v>
      </c>
      <c r="D24" s="125">
        <v>0</v>
      </c>
      <c r="E24" s="125">
        <v>0</v>
      </c>
      <c r="F24" s="125">
        <v>0</v>
      </c>
      <c r="G24" s="125">
        <v>0</v>
      </c>
      <c r="H24" s="125">
        <v>0</v>
      </c>
      <c r="I24" s="125">
        <v>0</v>
      </c>
      <c r="J24" s="125">
        <v>0</v>
      </c>
    </row>
    <row r="25" spans="1:10" ht="13">
      <c r="A25" s="123">
        <v>43465</v>
      </c>
      <c r="B25" s="124" t="s">
        <v>782</v>
      </c>
      <c r="C25" s="125">
        <v>0</v>
      </c>
      <c r="D25" s="125">
        <v>0</v>
      </c>
      <c r="E25" s="125">
        <v>0</v>
      </c>
      <c r="F25" s="125">
        <v>0</v>
      </c>
      <c r="G25" s="125">
        <v>0</v>
      </c>
      <c r="H25" s="125">
        <v>0</v>
      </c>
      <c r="I25" s="125">
        <v>0</v>
      </c>
      <c r="J25" s="125">
        <v>0</v>
      </c>
    </row>
    <row r="26" spans="1:10" ht="13">
      <c r="A26" s="123">
        <v>43465</v>
      </c>
      <c r="B26" s="124" t="s">
        <v>783</v>
      </c>
      <c r="C26" s="125">
        <v>0</v>
      </c>
      <c r="D26" s="125">
        <v>0</v>
      </c>
      <c r="E26" s="125">
        <v>0</v>
      </c>
      <c r="F26" s="125">
        <v>0</v>
      </c>
      <c r="G26" s="125">
        <v>0</v>
      </c>
      <c r="H26" s="125">
        <v>0</v>
      </c>
      <c r="I26" s="125">
        <v>0</v>
      </c>
      <c r="J26" s="125">
        <v>0</v>
      </c>
    </row>
    <row r="27" spans="1:10" ht="13">
      <c r="A27" s="123">
        <v>43465</v>
      </c>
      <c r="B27" s="124" t="s">
        <v>784</v>
      </c>
      <c r="C27" s="125">
        <v>0</v>
      </c>
      <c r="D27" s="125">
        <v>0</v>
      </c>
      <c r="E27" s="125">
        <v>0</v>
      </c>
      <c r="F27" s="125">
        <v>0</v>
      </c>
      <c r="G27" s="125">
        <v>0</v>
      </c>
      <c r="H27" s="125">
        <v>0</v>
      </c>
      <c r="I27" s="125">
        <v>0</v>
      </c>
      <c r="J27" s="125">
        <v>0</v>
      </c>
    </row>
    <row r="28" spans="1:10" ht="13">
      <c r="A28" s="123">
        <v>43465</v>
      </c>
      <c r="B28" s="124" t="s">
        <v>785</v>
      </c>
      <c r="C28" s="125">
        <v>0</v>
      </c>
      <c r="D28" s="125">
        <v>0</v>
      </c>
      <c r="E28" s="125">
        <v>0</v>
      </c>
      <c r="F28" s="125">
        <v>0</v>
      </c>
      <c r="G28" s="125">
        <v>0</v>
      </c>
      <c r="H28" s="125">
        <v>0</v>
      </c>
      <c r="I28" s="125">
        <v>0</v>
      </c>
      <c r="J28" s="125">
        <v>0</v>
      </c>
    </row>
    <row r="29" spans="1:10" ht="13">
      <c r="A29" s="123">
        <v>43465</v>
      </c>
      <c r="B29" s="124" t="s">
        <v>786</v>
      </c>
      <c r="C29" s="125">
        <v>0</v>
      </c>
      <c r="D29" s="125">
        <v>0</v>
      </c>
      <c r="E29" s="125">
        <v>0</v>
      </c>
      <c r="F29" s="125">
        <v>0</v>
      </c>
      <c r="G29" s="125">
        <v>0</v>
      </c>
      <c r="H29" s="125">
        <v>0</v>
      </c>
      <c r="I29" s="125">
        <v>0</v>
      </c>
      <c r="J29" s="125">
        <v>0</v>
      </c>
    </row>
    <row r="30" spans="1:10" ht="13">
      <c r="A30" s="123">
        <v>43465</v>
      </c>
      <c r="B30" s="124" t="s">
        <v>787</v>
      </c>
      <c r="C30" s="125">
        <v>0</v>
      </c>
      <c r="D30" s="125">
        <v>0</v>
      </c>
      <c r="E30" s="125">
        <v>0</v>
      </c>
      <c r="F30" s="125">
        <v>0</v>
      </c>
      <c r="G30" s="125">
        <v>0</v>
      </c>
      <c r="H30" s="125">
        <v>0</v>
      </c>
      <c r="I30" s="125">
        <v>0</v>
      </c>
      <c r="J30" s="125">
        <v>0</v>
      </c>
    </row>
    <row r="31" spans="1:10" ht="13">
      <c r="A31" s="123">
        <v>43465</v>
      </c>
      <c r="B31" s="124" t="s">
        <v>788</v>
      </c>
      <c r="C31" s="125">
        <v>0</v>
      </c>
      <c r="D31" s="125">
        <v>0</v>
      </c>
      <c r="E31" s="125">
        <v>0</v>
      </c>
      <c r="F31" s="125">
        <v>0</v>
      </c>
      <c r="G31" s="125">
        <v>0</v>
      </c>
      <c r="H31" s="125">
        <v>0</v>
      </c>
      <c r="I31" s="125">
        <v>0</v>
      </c>
      <c r="J31" s="125">
        <v>0</v>
      </c>
    </row>
    <row r="32" spans="1:10" ht="13">
      <c r="A32" s="123">
        <v>43465</v>
      </c>
      <c r="B32" s="124" t="s">
        <v>789</v>
      </c>
      <c r="C32" s="125">
        <v>56294.487200000003</v>
      </c>
      <c r="D32" s="125">
        <v>113496.95</v>
      </c>
      <c r="E32" s="125">
        <v>57202.462800000001</v>
      </c>
      <c r="F32" s="125">
        <v>0</v>
      </c>
      <c r="G32" s="125">
        <v>0</v>
      </c>
      <c r="H32" s="125">
        <v>0</v>
      </c>
      <c r="I32" s="125">
        <v>0</v>
      </c>
      <c r="J32" s="125">
        <v>57202.462800000001</v>
      </c>
    </row>
    <row r="33" spans="1:10" ht="13">
      <c r="A33" s="123">
        <v>43465</v>
      </c>
      <c r="B33" s="124" t="s">
        <v>790</v>
      </c>
      <c r="C33" s="125">
        <v>0</v>
      </c>
      <c r="D33" s="125">
        <v>0</v>
      </c>
      <c r="E33" s="125">
        <v>0</v>
      </c>
      <c r="F33" s="125">
        <v>0</v>
      </c>
      <c r="G33" s="125">
        <v>0</v>
      </c>
      <c r="H33" s="125">
        <v>0</v>
      </c>
      <c r="I33" s="125">
        <v>0</v>
      </c>
      <c r="J33" s="125">
        <v>0</v>
      </c>
    </row>
    <row r="34" spans="1:10" ht="13">
      <c r="A34" s="123">
        <v>43465</v>
      </c>
      <c r="B34" s="124" t="s">
        <v>791</v>
      </c>
      <c r="C34" s="125">
        <v>0</v>
      </c>
      <c r="D34" s="125">
        <v>0</v>
      </c>
      <c r="E34" s="125">
        <v>0</v>
      </c>
      <c r="F34" s="125">
        <v>0</v>
      </c>
      <c r="G34" s="125">
        <v>0</v>
      </c>
      <c r="H34" s="125">
        <v>0</v>
      </c>
      <c r="I34" s="125">
        <v>0</v>
      </c>
      <c r="J34" s="125">
        <v>0</v>
      </c>
    </row>
    <row r="35" spans="1:10" ht="13">
      <c r="A35" s="123">
        <v>43465</v>
      </c>
      <c r="B35" s="124" t="s">
        <v>792</v>
      </c>
      <c r="C35" s="125">
        <v>544.11199999999997</v>
      </c>
      <c r="D35" s="125">
        <v>509.33710000000002</v>
      </c>
      <c r="E35" s="125">
        <v>-34.774900000000002</v>
      </c>
      <c r="F35" s="125">
        <v>0</v>
      </c>
      <c r="G35" s="125">
        <v>0</v>
      </c>
      <c r="H35" s="125">
        <v>0</v>
      </c>
      <c r="I35" s="125">
        <v>0</v>
      </c>
      <c r="J35" s="125">
        <v>-34.774900000000002</v>
      </c>
    </row>
    <row r="36" spans="1:10" ht="13">
      <c r="A36" s="123">
        <v>43465</v>
      </c>
      <c r="B36" s="124" t="s">
        <v>793</v>
      </c>
      <c r="C36" s="125">
        <v>0</v>
      </c>
      <c r="D36" s="125">
        <v>0</v>
      </c>
      <c r="E36" s="125">
        <v>0</v>
      </c>
      <c r="F36" s="125">
        <v>0</v>
      </c>
      <c r="G36" s="125">
        <v>0</v>
      </c>
      <c r="H36" s="125">
        <v>0</v>
      </c>
      <c r="I36" s="125">
        <v>0</v>
      </c>
      <c r="J36" s="125">
        <v>0</v>
      </c>
    </row>
    <row r="37" spans="1:10" ht="13">
      <c r="A37" s="123"/>
      <c r="B37" s="124" t="s">
        <v>794</v>
      </c>
      <c r="C37" s="125">
        <v>106322.8662</v>
      </c>
      <c r="D37" s="125">
        <v>163490.55410000001</v>
      </c>
      <c r="E37" s="125">
        <v>57167.687899999997</v>
      </c>
      <c r="F37" s="125">
        <v>0</v>
      </c>
      <c r="G37" s="125">
        <v>0</v>
      </c>
      <c r="H37" s="125">
        <v>0</v>
      </c>
      <c r="I37" s="125"/>
      <c r="J37" s="125">
        <v>57167.687899999997</v>
      </c>
    </row>
    <row r="38" spans="1:10" ht="16" customHeight="1">
      <c r="A38" s="123"/>
      <c r="B38" s="124" t="s">
        <v>795</v>
      </c>
      <c r="C38" s="125"/>
      <c r="D38" s="125"/>
      <c r="E38" s="125"/>
      <c r="F38" s="125"/>
      <c r="G38" s="125"/>
      <c r="H38" s="125"/>
      <c r="I38" s="125"/>
      <c r="J38" s="125"/>
    </row>
    <row r="39" spans="1:10" ht="16" customHeight="1">
      <c r="A39" s="123"/>
      <c r="B39" s="124" t="s">
        <v>796</v>
      </c>
      <c r="C39" s="125"/>
      <c r="D39" s="125"/>
      <c r="E39" s="125"/>
      <c r="F39" s="125"/>
      <c r="G39" s="125"/>
      <c r="H39" s="125"/>
      <c r="I39" s="125"/>
      <c r="J39" s="125"/>
    </row>
    <row r="40" spans="1:10" ht="16" customHeight="1">
      <c r="A40" s="123"/>
      <c r="B40" s="124" t="s">
        <v>713</v>
      </c>
      <c r="C40" s="125"/>
      <c r="D40" s="125"/>
      <c r="E40" s="125"/>
      <c r="F40" s="125"/>
      <c r="G40" s="125"/>
      <c r="H40" s="125"/>
      <c r="I40" s="125"/>
      <c r="J40" s="125"/>
    </row>
    <row r="41" spans="1:10" ht="16" customHeight="1">
      <c r="A41" s="123"/>
      <c r="B41" s="124" t="s">
        <v>797</v>
      </c>
      <c r="C41" s="125"/>
      <c r="D41" s="125"/>
      <c r="E41" s="125"/>
      <c r="F41" s="125"/>
      <c r="G41" s="125"/>
      <c r="H41" s="125"/>
      <c r="I41" s="125"/>
      <c r="J41" s="125"/>
    </row>
    <row r="42" spans="1:10" ht="16" customHeight="1">
      <c r="A42" s="123">
        <v>43465</v>
      </c>
      <c r="B42" s="124" t="s">
        <v>798</v>
      </c>
      <c r="C42" s="125">
        <v>102129.027</v>
      </c>
      <c r="D42" s="125">
        <v>171548.19779999999</v>
      </c>
      <c r="E42" s="125">
        <v>69419.170800000007</v>
      </c>
      <c r="F42" s="125">
        <v>0</v>
      </c>
      <c r="G42" s="125">
        <v>0</v>
      </c>
      <c r="H42" s="125">
        <v>0</v>
      </c>
      <c r="I42" s="125">
        <v>0</v>
      </c>
      <c r="J42" s="125">
        <v>69419.170800000007</v>
      </c>
    </row>
    <row r="43" spans="1:10" ht="16" customHeight="1">
      <c r="A43" s="123"/>
      <c r="B43" s="124" t="s">
        <v>799</v>
      </c>
      <c r="C43" s="125">
        <v>102129.027</v>
      </c>
      <c r="D43" s="125">
        <v>171548.19779999999</v>
      </c>
      <c r="E43" s="125">
        <v>69419.170800000007</v>
      </c>
      <c r="F43" s="125">
        <v>0</v>
      </c>
      <c r="G43" s="125">
        <v>0</v>
      </c>
      <c r="H43" s="125">
        <v>0</v>
      </c>
      <c r="I43" s="125"/>
      <c r="J43" s="125">
        <v>69419.170800000007</v>
      </c>
    </row>
    <row r="44" spans="1:10" ht="16" customHeight="1">
      <c r="A44" s="123"/>
      <c r="B44" s="124" t="s">
        <v>800</v>
      </c>
      <c r="C44" s="125"/>
      <c r="D44" s="125"/>
      <c r="E44" s="125"/>
      <c r="F44" s="125"/>
      <c r="G44" s="125"/>
      <c r="H44" s="125"/>
      <c r="I44" s="125"/>
      <c r="J44" s="125"/>
    </row>
    <row r="45" spans="1:10" ht="16" customHeight="1">
      <c r="A45" s="123"/>
      <c r="B45" s="126" t="s">
        <v>801</v>
      </c>
      <c r="C45" s="127">
        <v>208451.89319999999</v>
      </c>
      <c r="D45" s="127">
        <v>335038.75189999997</v>
      </c>
      <c r="E45" s="127">
        <v>126586.8587</v>
      </c>
      <c r="F45" s="127">
        <v>0</v>
      </c>
      <c r="G45" s="127">
        <v>0</v>
      </c>
      <c r="H45" s="127">
        <v>0</v>
      </c>
      <c r="I45" s="127">
        <v>0</v>
      </c>
      <c r="J45" s="127">
        <v>126586.8587</v>
      </c>
    </row>
    <row r="46" spans="1:10" ht="13">
      <c r="C46" s="14"/>
      <c r="D46" s="14"/>
      <c r="E46" s="14"/>
      <c r="F46" s="14"/>
      <c r="G46" s="14"/>
      <c r="H46" s="14"/>
      <c r="I46" s="14"/>
      <c r="J46" s="14"/>
    </row>
    <row r="48" spans="1:10" ht="34.5" customHeight="1">
      <c r="A48" s="14" t="s">
        <v>161</v>
      </c>
      <c r="D48" s="1" t="s">
        <v>230</v>
      </c>
      <c r="F48" s="1" t="s">
        <v>163</v>
      </c>
      <c r="H48" s="136" t="s">
        <v>164</v>
      </c>
      <c r="I48" s="136"/>
      <c r="J48" s="136"/>
    </row>
    <row r="49" spans="1:10" ht="27" customHeight="1">
      <c r="A49" s="14" t="s">
        <v>165</v>
      </c>
      <c r="D49" s="39" t="s">
        <v>166</v>
      </c>
      <c r="H49" s="138" t="s">
        <v>167</v>
      </c>
      <c r="I49" s="138"/>
      <c r="J49" s="138"/>
    </row>
  </sheetData>
  <mergeCells count="4">
    <mergeCell ref="A11:J11"/>
    <mergeCell ref="H49:J49"/>
    <mergeCell ref="A10:J10"/>
    <mergeCell ref="H48:J48"/>
  </mergeCells>
  <pageMargins left="0.7" right="0.7" top="0.75" bottom="0.75" header="0.3" footer="0.3"/>
  <pageSetup paperSize="9" scale="86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FFFF00"/>
  </sheetPr>
  <dimension ref="A1:IV87"/>
  <sheetViews>
    <sheetView view="pageBreakPreview" topLeftCell="B1" zoomScaleNormal="100" zoomScaleSheetLayoutView="100" workbookViewId="0">
      <selection activeCell="G32" sqref="G32"/>
    </sheetView>
  </sheetViews>
  <sheetFormatPr defaultColWidth="8" defaultRowHeight="12.75" customHeight="1"/>
  <cols>
    <col min="1" max="1" width="6" style="41" hidden="1" customWidth="1"/>
    <col min="2" max="2" width="7.54296875" style="41" customWidth="1"/>
    <col min="3" max="3" width="9.1796875" style="41" customWidth="1"/>
    <col min="4" max="4" width="18.7265625" style="41" customWidth="1"/>
    <col min="5" max="9" width="9.1796875" style="41" customWidth="1"/>
    <col min="10" max="10" width="13.81640625" style="41" customWidth="1"/>
    <col min="11" max="11" width="10.81640625" style="41" customWidth="1"/>
    <col min="12" max="12" width="16.81640625" style="41" customWidth="1"/>
    <col min="13" max="13" width="10.26953125" style="41" customWidth="1"/>
    <col min="14" max="256" width="9.1796875" style="41" customWidth="1"/>
  </cols>
  <sheetData>
    <row r="1" spans="2:12" ht="13">
      <c r="B1" s="2" t="str">
        <f>'2'!A1</f>
        <v xml:space="preserve">Naziv investicionog fonda: ONIF Cash fund </v>
      </c>
    </row>
    <row r="2" spans="2:12" ht="13">
      <c r="B2" s="2" t="str">
        <f>'2'!A2</f>
        <v xml:space="preserve">Registarski broj investicionog fonda: </v>
      </c>
    </row>
    <row r="3" spans="2:12" ht="13">
      <c r="B3" s="2" t="str">
        <f>'2'!A3</f>
        <v>Naziv društva za upravljanje investicionim fondom: Društvo za upravljanje investicionim fondovima Kristal invest A.D. Banja Luka</v>
      </c>
    </row>
    <row r="4" spans="2:12" ht="13">
      <c r="B4" s="2" t="str">
        <f>'2'!A4</f>
        <v>Matični broj društva za upravljanje investicionim fondom: 01935615</v>
      </c>
    </row>
    <row r="5" spans="2:12" ht="13">
      <c r="B5" s="2" t="str">
        <f>'2'!A5</f>
        <v>JIB društva za upravljanje investicionim fondom: 4400819920004</v>
      </c>
    </row>
    <row r="6" spans="2:12" ht="13">
      <c r="B6" s="2" t="str">
        <f>'2'!A6</f>
        <v>JIB zatvorenog investicionog fonda: JP-N-21</v>
      </c>
    </row>
    <row r="9" spans="2:12" ht="13">
      <c r="B9" s="182" t="s">
        <v>802</v>
      </c>
      <c r="C9" s="182"/>
      <c r="D9" s="182"/>
      <c r="E9" s="182"/>
      <c r="F9" s="182"/>
      <c r="G9" s="182"/>
      <c r="H9" s="182"/>
      <c r="I9" s="182"/>
      <c r="J9" s="182"/>
      <c r="K9" s="182"/>
      <c r="L9" s="182"/>
    </row>
    <row r="10" spans="2:12" ht="13">
      <c r="B10" s="182" t="s">
        <v>803</v>
      </c>
      <c r="C10" s="182"/>
      <c r="D10" s="182"/>
      <c r="E10" s="182"/>
      <c r="F10" s="182"/>
      <c r="G10" s="182"/>
      <c r="H10" s="182"/>
      <c r="I10" s="182"/>
      <c r="J10" s="182"/>
      <c r="K10" s="182"/>
      <c r="L10" s="182"/>
    </row>
    <row r="12" spans="2:12" ht="13">
      <c r="B12" s="191" t="s">
        <v>804</v>
      </c>
      <c r="C12" s="191"/>
      <c r="D12" s="191"/>
      <c r="E12" s="191"/>
      <c r="F12" s="191"/>
      <c r="G12" s="191"/>
      <c r="H12" s="191"/>
      <c r="I12" s="191"/>
      <c r="J12" s="191"/>
      <c r="K12" s="191"/>
      <c r="L12" s="191"/>
    </row>
    <row r="14" spans="2:12" ht="40.5" customHeight="1">
      <c r="B14" s="128" t="s">
        <v>805</v>
      </c>
      <c r="C14" s="194" t="s">
        <v>806</v>
      </c>
      <c r="D14" s="195"/>
      <c r="E14" s="194" t="s">
        <v>354</v>
      </c>
      <c r="F14" s="195"/>
      <c r="G14" s="194" t="s">
        <v>807</v>
      </c>
      <c r="H14" s="195"/>
      <c r="I14" s="194" t="s">
        <v>808</v>
      </c>
      <c r="J14" s="195"/>
      <c r="K14" s="194" t="s">
        <v>809</v>
      </c>
      <c r="L14" s="195"/>
    </row>
    <row r="15" spans="2:12" ht="10.5" customHeight="1">
      <c r="B15" s="129">
        <v>1</v>
      </c>
      <c r="C15" s="196">
        <v>2</v>
      </c>
      <c r="D15" s="197"/>
      <c r="E15" s="196">
        <v>3</v>
      </c>
      <c r="F15" s="197"/>
      <c r="G15" s="196">
        <v>4</v>
      </c>
      <c r="H15" s="197"/>
      <c r="I15" s="196">
        <v>5</v>
      </c>
      <c r="J15" s="197"/>
      <c r="K15" s="196">
        <v>6</v>
      </c>
      <c r="L15" s="197"/>
    </row>
    <row r="16" spans="2:12" ht="13">
      <c r="B16" s="129" t="s">
        <v>235</v>
      </c>
      <c r="C16" s="183" t="s">
        <v>608</v>
      </c>
      <c r="D16" s="185"/>
      <c r="E16" s="186">
        <v>204054</v>
      </c>
      <c r="F16" s="187"/>
      <c r="G16" s="192">
        <v>102129.03</v>
      </c>
      <c r="H16" s="193"/>
      <c r="I16" s="192">
        <v>171548.2</v>
      </c>
      <c r="J16" s="193"/>
      <c r="K16" s="192">
        <v>69419.17</v>
      </c>
      <c r="L16" s="193"/>
    </row>
    <row r="17" spans="2:12" ht="13">
      <c r="B17" s="129" t="s">
        <v>237</v>
      </c>
      <c r="C17" s="183" t="s">
        <v>810</v>
      </c>
      <c r="D17" s="185"/>
      <c r="E17" s="186">
        <v>0</v>
      </c>
      <c r="F17" s="187"/>
      <c r="G17" s="192">
        <v>0</v>
      </c>
      <c r="H17" s="193"/>
      <c r="I17" s="192">
        <v>50297.64</v>
      </c>
      <c r="J17" s="193"/>
      <c r="K17" s="192">
        <v>0</v>
      </c>
      <c r="L17" s="193"/>
    </row>
    <row r="18" spans="2:12" ht="13">
      <c r="B18" s="130"/>
      <c r="C18" s="183" t="s">
        <v>717</v>
      </c>
      <c r="D18" s="185"/>
      <c r="E18" s="186"/>
      <c r="F18" s="187"/>
      <c r="G18" s="192">
        <f>SUM(G16:G17)</f>
        <v>102129.03</v>
      </c>
      <c r="H18" s="193"/>
      <c r="I18" s="192">
        <f>SUM(I16:I17)</f>
        <v>221845.84000000003</v>
      </c>
      <c r="J18" s="193"/>
      <c r="K18" s="192">
        <f>SUM(K16:K17)</f>
        <v>69419.17</v>
      </c>
      <c r="L18" s="193"/>
    </row>
    <row r="19" spans="2:12" ht="13">
      <c r="C19" s="47"/>
      <c r="D19" s="47"/>
      <c r="E19" s="47"/>
      <c r="F19" s="47"/>
      <c r="G19" s="47"/>
      <c r="H19" s="47"/>
      <c r="I19" s="47"/>
      <c r="J19" s="47"/>
      <c r="K19" s="47"/>
      <c r="L19" s="47"/>
    </row>
    <row r="20" spans="2:12" ht="13">
      <c r="B20" s="191" t="s">
        <v>811</v>
      </c>
      <c r="C20" s="191"/>
      <c r="D20" s="191"/>
      <c r="E20" s="191"/>
      <c r="F20" s="191"/>
      <c r="G20" s="191"/>
      <c r="H20" s="191"/>
      <c r="I20" s="191"/>
      <c r="J20" s="191"/>
      <c r="K20" s="191"/>
      <c r="L20" s="191"/>
    </row>
    <row r="21" spans="2:12" ht="13">
      <c r="B21" s="97"/>
      <c r="C21" s="97"/>
      <c r="D21" s="97"/>
      <c r="E21" s="97"/>
      <c r="F21" s="97"/>
      <c r="G21" s="97"/>
      <c r="H21" s="97"/>
      <c r="I21" s="97"/>
      <c r="J21" s="97"/>
      <c r="K21" s="97"/>
      <c r="L21" s="97"/>
    </row>
    <row r="22" spans="2:12" ht="13">
      <c r="B22" s="183" t="s">
        <v>812</v>
      </c>
      <c r="C22" s="184"/>
      <c r="D22" s="184"/>
      <c r="E22" s="184"/>
      <c r="F22" s="184"/>
      <c r="G22" s="184"/>
      <c r="H22" s="184"/>
      <c r="I22" s="184"/>
      <c r="J22" s="185"/>
    </row>
    <row r="23" spans="2:12" ht="27.75" customHeight="1">
      <c r="B23" s="128" t="s">
        <v>805</v>
      </c>
      <c r="C23" s="194" t="s">
        <v>806</v>
      </c>
      <c r="D23" s="195"/>
      <c r="E23" s="194" t="s">
        <v>813</v>
      </c>
      <c r="F23" s="195"/>
      <c r="G23" s="194" t="s">
        <v>814</v>
      </c>
      <c r="H23" s="195"/>
      <c r="I23" s="194" t="s">
        <v>815</v>
      </c>
      <c r="J23" s="195"/>
    </row>
    <row r="24" spans="2:12" ht="10.5" customHeight="1">
      <c r="B24" s="129">
        <v>1</v>
      </c>
      <c r="C24" s="196">
        <v>2</v>
      </c>
      <c r="D24" s="197"/>
      <c r="E24" s="196">
        <v>3</v>
      </c>
      <c r="F24" s="197"/>
      <c r="G24" s="196">
        <v>4</v>
      </c>
      <c r="H24" s="197"/>
      <c r="I24" s="196">
        <v>5</v>
      </c>
      <c r="J24" s="197"/>
    </row>
    <row r="25" spans="2:12" ht="13">
      <c r="B25" s="129" t="s">
        <v>235</v>
      </c>
      <c r="C25" s="183"/>
      <c r="D25" s="185"/>
      <c r="E25" s="186"/>
      <c r="F25" s="187"/>
      <c r="G25" s="183"/>
      <c r="H25" s="185"/>
      <c r="I25" s="192"/>
      <c r="J25" s="193"/>
    </row>
    <row r="26" spans="2:12" ht="13">
      <c r="B26" s="129"/>
      <c r="C26" s="198" t="s">
        <v>816</v>
      </c>
      <c r="D26" s="199"/>
      <c r="E26" s="186"/>
      <c r="F26" s="187"/>
      <c r="G26" s="183"/>
      <c r="H26" s="185"/>
      <c r="I26" s="192"/>
      <c r="J26" s="193"/>
    </row>
    <row r="27" spans="2:12" ht="13">
      <c r="B27" s="183" t="s">
        <v>817</v>
      </c>
      <c r="C27" s="184"/>
      <c r="D27" s="184"/>
      <c r="E27" s="184"/>
      <c r="F27" s="184"/>
      <c r="G27" s="184"/>
      <c r="H27" s="184"/>
      <c r="I27" s="184"/>
      <c r="J27" s="185"/>
    </row>
    <row r="28" spans="2:12" ht="24.75" customHeight="1">
      <c r="B28" s="128" t="s">
        <v>805</v>
      </c>
      <c r="C28" s="194" t="s">
        <v>806</v>
      </c>
      <c r="D28" s="195"/>
      <c r="E28" s="194" t="s">
        <v>818</v>
      </c>
      <c r="F28" s="195"/>
      <c r="G28" s="194" t="s">
        <v>819</v>
      </c>
      <c r="H28" s="195"/>
      <c r="I28" s="194" t="s">
        <v>820</v>
      </c>
      <c r="J28" s="195"/>
    </row>
    <row r="29" spans="2:12" ht="13">
      <c r="B29" s="129" t="s">
        <v>235</v>
      </c>
      <c r="C29" s="183"/>
      <c r="D29" s="185"/>
      <c r="E29" s="192"/>
      <c r="F29" s="193"/>
      <c r="G29" s="196"/>
      <c r="H29" s="197"/>
      <c r="I29" s="192"/>
      <c r="J29" s="193"/>
    </row>
    <row r="30" spans="2:12" ht="13">
      <c r="B30" s="129"/>
      <c r="C30" s="198" t="s">
        <v>821</v>
      </c>
      <c r="D30" s="199"/>
      <c r="E30" s="192"/>
      <c r="F30" s="193"/>
      <c r="G30" s="196"/>
      <c r="H30" s="197"/>
      <c r="I30" s="192"/>
      <c r="J30" s="193"/>
    </row>
    <row r="31" spans="2:12" ht="13">
      <c r="B31" s="183" t="s">
        <v>822</v>
      </c>
      <c r="C31" s="184"/>
      <c r="D31" s="185"/>
      <c r="E31" s="192"/>
      <c r="F31" s="193"/>
      <c r="G31" s="196"/>
      <c r="H31" s="197"/>
      <c r="I31" s="192"/>
      <c r="J31" s="193"/>
    </row>
    <row r="32" spans="2:12" ht="27" customHeight="1"/>
    <row r="33" spans="2:12" ht="13">
      <c r="B33" s="191" t="s">
        <v>823</v>
      </c>
      <c r="C33" s="191"/>
      <c r="D33" s="191"/>
      <c r="E33" s="191"/>
      <c r="F33" s="191"/>
      <c r="G33" s="191"/>
      <c r="H33" s="191"/>
      <c r="I33" s="191"/>
      <c r="J33" s="191"/>
      <c r="K33" s="191"/>
    </row>
    <row r="35" spans="2:12" ht="21" customHeight="1">
      <c r="B35" s="188" t="s">
        <v>824</v>
      </c>
      <c r="C35" s="189"/>
      <c r="D35" s="189"/>
      <c r="E35" s="190"/>
      <c r="F35" s="188" t="s">
        <v>825</v>
      </c>
      <c r="G35" s="189"/>
      <c r="H35" s="190"/>
      <c r="I35" s="188" t="s">
        <v>826</v>
      </c>
      <c r="J35" s="189"/>
      <c r="K35" s="190"/>
    </row>
    <row r="36" spans="2:12" ht="13">
      <c r="B36" s="204" t="s">
        <v>608</v>
      </c>
      <c r="C36" s="205"/>
      <c r="D36" s="205"/>
      <c r="E36" s="206"/>
      <c r="F36" s="200">
        <v>33540</v>
      </c>
      <c r="G36" s="201"/>
      <c r="H36" s="202"/>
      <c r="I36" s="183" t="s">
        <v>827</v>
      </c>
      <c r="J36" s="184"/>
      <c r="K36" s="185"/>
    </row>
    <row r="37" spans="2:12" ht="13">
      <c r="B37" s="183" t="s">
        <v>717</v>
      </c>
      <c r="C37" s="184"/>
      <c r="D37" s="184"/>
      <c r="E37" s="185"/>
      <c r="F37" s="207">
        <f>SUM(F35:F36)</f>
        <v>33540</v>
      </c>
      <c r="G37" s="208"/>
      <c r="H37" s="209"/>
      <c r="I37" s="196"/>
      <c r="J37" s="203"/>
      <c r="K37" s="197"/>
    </row>
    <row r="38" spans="2:12" ht="13"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</row>
    <row r="39" spans="2:12" ht="13">
      <c r="B39" s="97"/>
      <c r="C39" s="97"/>
      <c r="D39" s="97"/>
      <c r="E39" s="97"/>
      <c r="F39" s="97"/>
      <c r="G39" s="97"/>
      <c r="H39" s="97"/>
      <c r="I39" s="97"/>
      <c r="J39" s="97"/>
      <c r="K39" s="97"/>
      <c r="L39" s="97"/>
    </row>
    <row r="40" spans="2:12" ht="31.5" customHeight="1">
      <c r="B40" s="97" t="s">
        <v>161</v>
      </c>
      <c r="C40" s="97"/>
      <c r="D40" s="97"/>
      <c r="E40" s="97"/>
      <c r="F40" s="182" t="s">
        <v>230</v>
      </c>
      <c r="G40" s="182"/>
      <c r="H40" s="97"/>
      <c r="I40" s="97" t="s">
        <v>163</v>
      </c>
      <c r="J40" s="166" t="s">
        <v>164</v>
      </c>
      <c r="K40" s="166"/>
      <c r="L40" s="166"/>
    </row>
    <row r="41" spans="2:12" ht="36" customHeight="1">
      <c r="B41" s="97" t="s">
        <v>165</v>
      </c>
      <c r="C41" s="97"/>
      <c r="D41" s="97"/>
      <c r="E41" s="97"/>
      <c r="F41" s="171" t="s">
        <v>166</v>
      </c>
      <c r="G41" s="171"/>
      <c r="H41" s="97"/>
      <c r="I41" s="97"/>
      <c r="J41" s="171" t="s">
        <v>167</v>
      </c>
      <c r="K41" s="171"/>
      <c r="L41" s="171"/>
    </row>
    <row r="42" spans="2:12" ht="13">
      <c r="B42" s="97"/>
      <c r="C42" s="97"/>
      <c r="D42" s="97"/>
      <c r="E42" s="97"/>
      <c r="F42" s="97"/>
      <c r="G42" s="97"/>
      <c r="H42" s="97"/>
      <c r="I42" s="97"/>
      <c r="J42" s="97"/>
      <c r="K42" s="97"/>
      <c r="L42" s="97"/>
    </row>
    <row r="43" spans="2:12" ht="13">
      <c r="B43" s="97"/>
      <c r="C43" s="97"/>
      <c r="D43" s="97"/>
      <c r="E43" s="97"/>
      <c r="F43" s="97"/>
      <c r="G43" s="97"/>
      <c r="H43" s="97"/>
      <c r="I43" s="97"/>
      <c r="J43" s="97"/>
      <c r="K43" s="97"/>
      <c r="L43" s="97"/>
    </row>
    <row r="44" spans="2:12" ht="13">
      <c r="B44" s="97"/>
      <c r="C44" s="97"/>
      <c r="D44" s="97"/>
      <c r="E44" s="97"/>
      <c r="F44" s="97"/>
      <c r="G44" s="97"/>
      <c r="H44" s="97"/>
      <c r="I44" s="97"/>
      <c r="J44" s="97"/>
      <c r="K44" s="97"/>
      <c r="L44" s="97"/>
    </row>
    <row r="45" spans="2:12" ht="13">
      <c r="B45" s="97"/>
      <c r="C45" s="97"/>
      <c r="D45" s="97"/>
      <c r="E45" s="97"/>
      <c r="F45" s="97"/>
      <c r="G45" s="97"/>
      <c r="H45" s="97"/>
      <c r="I45" s="97"/>
      <c r="J45" s="97"/>
      <c r="K45" s="97"/>
      <c r="L45" s="97"/>
    </row>
    <row r="46" spans="2:12" ht="13">
      <c r="B46" s="97"/>
      <c r="C46" s="97"/>
      <c r="D46" s="97"/>
      <c r="E46" s="97"/>
      <c r="F46" s="131"/>
      <c r="G46" s="131"/>
      <c r="H46" s="131"/>
      <c r="I46" s="47"/>
      <c r="J46" s="47"/>
      <c r="K46" s="47"/>
    </row>
    <row r="47" spans="2:12" ht="13">
      <c r="C47" s="132"/>
    </row>
    <row r="49" spans="3:6" ht="13">
      <c r="C49" s="145"/>
      <c r="D49" s="145"/>
      <c r="E49" s="145"/>
      <c r="F49" s="145"/>
    </row>
    <row r="50" spans="3:6" ht="13">
      <c r="C50" s="145"/>
      <c r="D50" s="145"/>
      <c r="E50" s="145"/>
      <c r="F50" s="145"/>
    </row>
    <row r="51" spans="3:6" ht="13">
      <c r="C51" s="145"/>
      <c r="D51" s="145"/>
      <c r="E51" s="145"/>
      <c r="F51" s="145"/>
    </row>
    <row r="83" spans="10:12" ht="13">
      <c r="J83" s="133"/>
      <c r="K83" s="133"/>
    </row>
    <row r="84" spans="10:12" ht="13">
      <c r="J84" s="133"/>
      <c r="K84" s="133"/>
    </row>
    <row r="85" spans="10:12" ht="13">
      <c r="L85" s="133"/>
    </row>
    <row r="86" spans="10:12" ht="13">
      <c r="L86" s="133"/>
    </row>
    <row r="87" spans="10:12" ht="21.75" customHeight="1"/>
  </sheetData>
  <mergeCells count="78">
    <mergeCell ref="C15:D15"/>
    <mergeCell ref="G18:H18"/>
    <mergeCell ref="C17:D17"/>
    <mergeCell ref="G25:H25"/>
    <mergeCell ref="C49:F51"/>
    <mergeCell ref="F41:G41"/>
    <mergeCell ref="I15:J15"/>
    <mergeCell ref="I17:J17"/>
    <mergeCell ref="G24:H24"/>
    <mergeCell ref="I16:J16"/>
    <mergeCell ref="B37:E37"/>
    <mergeCell ref="B36:E36"/>
    <mergeCell ref="C23:D23"/>
    <mergeCell ref="B33:K33"/>
    <mergeCell ref="C25:D25"/>
    <mergeCell ref="E28:F28"/>
    <mergeCell ref="I18:J18"/>
    <mergeCell ref="E15:F15"/>
    <mergeCell ref="G17:H17"/>
    <mergeCell ref="G23:H23"/>
    <mergeCell ref="C28:D28"/>
    <mergeCell ref="F37:H37"/>
    <mergeCell ref="J41:L41"/>
    <mergeCell ref="F40:G40"/>
    <mergeCell ref="J40:L40"/>
    <mergeCell ref="K14:L14"/>
    <mergeCell ref="B20:L20"/>
    <mergeCell ref="E18:F18"/>
    <mergeCell ref="K15:L15"/>
    <mergeCell ref="G31:H31"/>
    <mergeCell ref="G26:H26"/>
    <mergeCell ref="E14:F14"/>
    <mergeCell ref="G28:H28"/>
    <mergeCell ref="G29:H29"/>
    <mergeCell ref="I28:J28"/>
    <mergeCell ref="I14:J14"/>
    <mergeCell ref="I29:J29"/>
    <mergeCell ref="C24:D24"/>
    <mergeCell ref="I37:K37"/>
    <mergeCell ref="C30:D30"/>
    <mergeCell ref="E30:F30"/>
    <mergeCell ref="K18:L18"/>
    <mergeCell ref="I26:J26"/>
    <mergeCell ref="I30:J30"/>
    <mergeCell ref="E31:F31"/>
    <mergeCell ref="F35:H35"/>
    <mergeCell ref="C14:D14"/>
    <mergeCell ref="G15:H15"/>
    <mergeCell ref="F36:H36"/>
    <mergeCell ref="E25:F25"/>
    <mergeCell ref="E23:F23"/>
    <mergeCell ref="G30:H30"/>
    <mergeCell ref="B22:J22"/>
    <mergeCell ref="I25:J25"/>
    <mergeCell ref="I35:K35"/>
    <mergeCell ref="E24:F24"/>
    <mergeCell ref="G14:H14"/>
    <mergeCell ref="C16:D16"/>
    <mergeCell ref="E26:F26"/>
    <mergeCell ref="G16:H16"/>
    <mergeCell ref="E29:F29"/>
    <mergeCell ref="I36:K36"/>
    <mergeCell ref="B9:L9"/>
    <mergeCell ref="B31:D31"/>
    <mergeCell ref="E16:F16"/>
    <mergeCell ref="B35:E35"/>
    <mergeCell ref="C29:D29"/>
    <mergeCell ref="B12:L12"/>
    <mergeCell ref="B10:L10"/>
    <mergeCell ref="K16:L16"/>
    <mergeCell ref="I31:J31"/>
    <mergeCell ref="B27:J27"/>
    <mergeCell ref="I23:J23"/>
    <mergeCell ref="I24:J24"/>
    <mergeCell ref="E17:F17"/>
    <mergeCell ref="C26:D26"/>
    <mergeCell ref="K17:L17"/>
    <mergeCell ref="C18:D18"/>
  </mergeCells>
  <printOptions horizontalCentered="1"/>
  <pageMargins left="0.43307086614173229" right="0.31496062992125984" top="0.74803149606299213" bottom="0.92" header="0.27559055118110237" footer="0.31496062992125984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IV89"/>
  <sheetViews>
    <sheetView view="pageBreakPreview" zoomScaleNormal="100" zoomScaleSheetLayoutView="100" workbookViewId="0">
      <selection activeCell="H24" sqref="H24"/>
    </sheetView>
  </sheetViews>
  <sheetFormatPr defaultColWidth="8" defaultRowHeight="12.75" customHeight="1"/>
  <cols>
    <col min="1" max="1" width="17.81640625" style="1" customWidth="1"/>
    <col min="2" max="2" width="50.7265625" style="2" customWidth="1"/>
    <col min="3" max="3" width="5.54296875" style="2" customWidth="1"/>
    <col min="4" max="5" width="15.26953125" style="2" customWidth="1"/>
    <col min="6" max="256" width="9.1796875" style="2" customWidth="1"/>
  </cols>
  <sheetData>
    <row r="1" spans="1:5" ht="13">
      <c r="A1" s="2" t="str">
        <f>'1'!A1</f>
        <v xml:space="preserve">Naziv investicionog fonda: ONIF Cash fund </v>
      </c>
      <c r="C1" s="1"/>
    </row>
    <row r="2" spans="1:5" ht="13">
      <c r="A2" s="2" t="str">
        <f>'1'!A2</f>
        <v xml:space="preserve">Registarski broj investicionog fonda: </v>
      </c>
      <c r="C2" s="1"/>
    </row>
    <row r="3" spans="1:5" ht="13">
      <c r="A3" s="2" t="str">
        <f>'1'!A3</f>
        <v>Naziv društva za upravljanje investicionim fondom: Društvo za upravljanje investicionim fondovima Kristal invest A.D. Banja Luka</v>
      </c>
      <c r="C3" s="1"/>
    </row>
    <row r="4" spans="1:5" ht="13">
      <c r="A4" s="2" t="str">
        <f>'1'!A4</f>
        <v>Matični broj društva za upravljanje investicionim fondom: 01935615</v>
      </c>
      <c r="C4" s="1"/>
    </row>
    <row r="5" spans="1:5" ht="13">
      <c r="A5" s="2" t="str">
        <f>'1'!A5</f>
        <v>JIB društva za upravljanje investicionim fondom: 4400819920004</v>
      </c>
      <c r="C5" s="1"/>
    </row>
    <row r="6" spans="1:5" ht="13">
      <c r="A6" s="2" t="str">
        <f>'1'!A6</f>
        <v>JIB zatvorenog investicionog fonda: JP-N-21</v>
      </c>
      <c r="C6" s="1"/>
    </row>
    <row r="8" spans="1:5" ht="13">
      <c r="B8" s="1" t="s">
        <v>168</v>
      </c>
      <c r="C8" s="18"/>
    </row>
    <row r="9" spans="1:5" ht="13">
      <c r="B9" s="1" t="s">
        <v>169</v>
      </c>
      <c r="C9" s="18"/>
    </row>
    <row r="10" spans="1:5" ht="13">
      <c r="B10" s="1" t="s">
        <v>170</v>
      </c>
      <c r="D10" s="2" t="s">
        <v>8</v>
      </c>
    </row>
    <row r="11" spans="1:5" ht="25.5" customHeight="1">
      <c r="A11" s="4" t="s">
        <v>9</v>
      </c>
      <c r="B11" s="4" t="s">
        <v>10</v>
      </c>
      <c r="C11" s="4" t="s">
        <v>11</v>
      </c>
      <c r="D11" s="4" t="s">
        <v>12</v>
      </c>
      <c r="E11" s="4" t="s">
        <v>171</v>
      </c>
    </row>
    <row r="12" spans="1:5" ht="13">
      <c r="A12" s="5">
        <v>1</v>
      </c>
      <c r="B12" s="5">
        <v>2</v>
      </c>
      <c r="C12" s="5">
        <v>3</v>
      </c>
      <c r="D12" s="5">
        <v>4</v>
      </c>
      <c r="E12" s="5">
        <v>5</v>
      </c>
    </row>
    <row r="13" spans="1:5" ht="13">
      <c r="A13" s="5"/>
      <c r="B13" s="6" t="s">
        <v>172</v>
      </c>
      <c r="C13" s="5">
        <v>201</v>
      </c>
      <c r="D13" s="7"/>
      <c r="E13" s="7"/>
    </row>
    <row r="14" spans="1:5" ht="13">
      <c r="A14" s="5"/>
      <c r="B14" s="6" t="s">
        <v>173</v>
      </c>
      <c r="C14" s="5">
        <v>202</v>
      </c>
      <c r="D14" s="19">
        <v>1611</v>
      </c>
      <c r="E14" s="19">
        <v>0</v>
      </c>
    </row>
    <row r="15" spans="1:5" ht="13">
      <c r="A15" s="9">
        <v>700</v>
      </c>
      <c r="B15" s="12" t="s">
        <v>174</v>
      </c>
      <c r="C15" s="9">
        <v>203</v>
      </c>
      <c r="D15" s="7">
        <v>0</v>
      </c>
      <c r="E15" s="20">
        <v>0</v>
      </c>
    </row>
    <row r="16" spans="1:5" ht="13">
      <c r="A16" s="9">
        <v>701</v>
      </c>
      <c r="B16" s="12" t="s">
        <v>175</v>
      </c>
      <c r="C16" s="9">
        <v>204</v>
      </c>
      <c r="D16" s="7">
        <v>1611</v>
      </c>
      <c r="E16" s="20">
        <v>0</v>
      </c>
    </row>
    <row r="17" spans="1:5" ht="25.5" customHeight="1">
      <c r="A17" s="9">
        <v>702</v>
      </c>
      <c r="B17" s="12" t="s">
        <v>176</v>
      </c>
      <c r="C17" s="9">
        <v>205</v>
      </c>
      <c r="D17" s="7">
        <v>0</v>
      </c>
      <c r="E17" s="20">
        <v>0</v>
      </c>
    </row>
    <row r="18" spans="1:5" ht="13">
      <c r="A18" s="9">
        <v>709</v>
      </c>
      <c r="B18" s="12" t="s">
        <v>177</v>
      </c>
      <c r="C18" s="9">
        <v>206</v>
      </c>
      <c r="D18" s="7">
        <v>0</v>
      </c>
      <c r="E18" s="20">
        <v>0</v>
      </c>
    </row>
    <row r="19" spans="1:5" ht="13">
      <c r="A19" s="9"/>
      <c r="B19" s="12" t="s">
        <v>178</v>
      </c>
      <c r="C19" s="9">
        <v>207</v>
      </c>
      <c r="D19" s="20">
        <v>0</v>
      </c>
      <c r="E19" s="20">
        <v>0</v>
      </c>
    </row>
    <row r="20" spans="1:5" ht="25.5" customHeight="1">
      <c r="A20" s="9">
        <v>710</v>
      </c>
      <c r="B20" s="12" t="s">
        <v>179</v>
      </c>
      <c r="C20" s="9">
        <v>208</v>
      </c>
      <c r="D20" s="7">
        <v>0</v>
      </c>
      <c r="E20" s="20">
        <v>0</v>
      </c>
    </row>
    <row r="21" spans="1:5" ht="13">
      <c r="A21" s="9">
        <v>711</v>
      </c>
      <c r="B21" s="12" t="s">
        <v>180</v>
      </c>
      <c r="C21" s="9">
        <v>209</v>
      </c>
      <c r="D21" s="7">
        <v>0</v>
      </c>
      <c r="E21" s="20">
        <v>0</v>
      </c>
    </row>
    <row r="22" spans="1:5" ht="13">
      <c r="A22" s="9">
        <v>719</v>
      </c>
      <c r="B22" s="12" t="s">
        <v>181</v>
      </c>
      <c r="C22" s="9">
        <v>210</v>
      </c>
      <c r="D22" s="7">
        <v>0</v>
      </c>
      <c r="E22" s="7">
        <v>0</v>
      </c>
    </row>
    <row r="23" spans="1:5" ht="13">
      <c r="A23" s="9">
        <v>73</v>
      </c>
      <c r="B23" s="12" t="s">
        <v>182</v>
      </c>
      <c r="C23" s="9">
        <v>211</v>
      </c>
      <c r="D23" s="20">
        <f>D24+D28+D29+D30</f>
        <v>27783</v>
      </c>
      <c r="E23" s="20">
        <v>0</v>
      </c>
    </row>
    <row r="24" spans="1:5" ht="13">
      <c r="A24" s="9">
        <v>600</v>
      </c>
      <c r="B24" s="12" t="s">
        <v>183</v>
      </c>
      <c r="C24" s="9">
        <v>212</v>
      </c>
      <c r="D24" s="7">
        <v>11583</v>
      </c>
      <c r="E24" s="20">
        <v>0</v>
      </c>
    </row>
    <row r="25" spans="1:5" ht="13">
      <c r="A25" s="9">
        <v>601</v>
      </c>
      <c r="B25" s="12" t="s">
        <v>184</v>
      </c>
      <c r="C25" s="9">
        <v>213</v>
      </c>
      <c r="D25" s="7">
        <v>0</v>
      </c>
      <c r="E25" s="20">
        <v>0</v>
      </c>
    </row>
    <row r="26" spans="1:5" ht="13">
      <c r="A26" s="9">
        <v>602</v>
      </c>
      <c r="B26" s="12" t="s">
        <v>185</v>
      </c>
      <c r="C26" s="9">
        <v>214</v>
      </c>
      <c r="D26" s="7">
        <v>0</v>
      </c>
      <c r="E26" s="20">
        <v>0</v>
      </c>
    </row>
    <row r="27" spans="1:5" ht="13">
      <c r="A27" s="9">
        <v>603</v>
      </c>
      <c r="B27" s="12" t="s">
        <v>186</v>
      </c>
      <c r="C27" s="9">
        <v>215</v>
      </c>
      <c r="D27" s="7">
        <v>0</v>
      </c>
      <c r="E27" s="20">
        <v>0</v>
      </c>
    </row>
    <row r="28" spans="1:5" ht="13">
      <c r="A28" s="9">
        <v>605</v>
      </c>
      <c r="B28" s="12" t="s">
        <v>187</v>
      </c>
      <c r="C28" s="9">
        <v>216</v>
      </c>
      <c r="D28" s="7">
        <v>118</v>
      </c>
      <c r="E28" s="20">
        <v>0</v>
      </c>
    </row>
    <row r="29" spans="1:5" ht="13">
      <c r="A29" s="9">
        <v>607</v>
      </c>
      <c r="B29" s="12" t="s">
        <v>188</v>
      </c>
      <c r="C29" s="9">
        <v>217</v>
      </c>
      <c r="D29" s="7">
        <v>14940</v>
      </c>
      <c r="E29" s="20">
        <v>0</v>
      </c>
    </row>
    <row r="30" spans="1:5" ht="13">
      <c r="A30" s="9" t="s">
        <v>189</v>
      </c>
      <c r="B30" s="12" t="s">
        <v>190</v>
      </c>
      <c r="C30" s="9">
        <v>218</v>
      </c>
      <c r="D30" s="7">
        <v>1142</v>
      </c>
      <c r="E30" s="20">
        <v>0</v>
      </c>
    </row>
    <row r="31" spans="1:5" ht="13">
      <c r="A31" s="9"/>
      <c r="B31" s="12" t="s">
        <v>191</v>
      </c>
      <c r="C31" s="9">
        <v>219</v>
      </c>
      <c r="D31" s="20">
        <v>0</v>
      </c>
      <c r="E31" s="20">
        <v>0</v>
      </c>
    </row>
    <row r="32" spans="1:5" ht="13">
      <c r="A32" s="9">
        <v>610</v>
      </c>
      <c r="B32" s="12" t="s">
        <v>192</v>
      </c>
      <c r="C32" s="9">
        <v>220</v>
      </c>
      <c r="D32" s="7">
        <v>0</v>
      </c>
      <c r="E32" s="20">
        <v>0</v>
      </c>
    </row>
    <row r="33" spans="1:5" ht="13">
      <c r="A33" s="9">
        <v>611</v>
      </c>
      <c r="B33" s="12" t="s">
        <v>193</v>
      </c>
      <c r="C33" s="9">
        <v>221</v>
      </c>
      <c r="D33" s="7">
        <v>0</v>
      </c>
      <c r="E33" s="20">
        <v>0</v>
      </c>
    </row>
    <row r="34" spans="1:5" ht="13">
      <c r="A34" s="9">
        <v>619</v>
      </c>
      <c r="B34" s="12" t="s">
        <v>194</v>
      </c>
      <c r="C34" s="9">
        <v>222</v>
      </c>
      <c r="D34" s="7">
        <v>0</v>
      </c>
      <c r="E34" s="20">
        <v>0</v>
      </c>
    </row>
    <row r="35" spans="1:5" ht="25.5" customHeight="1">
      <c r="A35" s="9"/>
      <c r="B35" s="12" t="s">
        <v>195</v>
      </c>
      <c r="C35" s="9">
        <v>223</v>
      </c>
      <c r="D35" s="20">
        <v>0</v>
      </c>
      <c r="E35" s="20">
        <v>0</v>
      </c>
    </row>
    <row r="36" spans="1:5" ht="13">
      <c r="A36" s="9"/>
      <c r="B36" s="12" t="s">
        <v>196</v>
      </c>
      <c r="C36" s="9">
        <v>224</v>
      </c>
      <c r="D36" s="20">
        <v>26172</v>
      </c>
      <c r="E36" s="20">
        <v>0</v>
      </c>
    </row>
    <row r="37" spans="1:5" ht="13">
      <c r="A37" s="9"/>
      <c r="B37" s="12" t="s">
        <v>197</v>
      </c>
      <c r="C37" s="9">
        <v>225</v>
      </c>
      <c r="D37" s="20">
        <v>0</v>
      </c>
      <c r="E37" s="20">
        <v>0</v>
      </c>
    </row>
    <row r="38" spans="1:5" ht="13">
      <c r="A38" s="9">
        <v>730</v>
      </c>
      <c r="B38" s="12" t="s">
        <v>198</v>
      </c>
      <c r="C38" s="9">
        <v>226</v>
      </c>
      <c r="D38" s="7">
        <v>0</v>
      </c>
      <c r="E38" s="20">
        <v>0</v>
      </c>
    </row>
    <row r="39" spans="1:5" ht="13">
      <c r="A39" s="9">
        <v>731</v>
      </c>
      <c r="B39" s="12" t="s">
        <v>199</v>
      </c>
      <c r="C39" s="9">
        <v>227</v>
      </c>
      <c r="D39" s="7">
        <v>0</v>
      </c>
      <c r="E39" s="20">
        <v>0</v>
      </c>
    </row>
    <row r="40" spans="1:5" ht="13">
      <c r="A40" s="9"/>
      <c r="B40" s="12" t="s">
        <v>200</v>
      </c>
      <c r="C40" s="9">
        <v>228</v>
      </c>
      <c r="D40" s="20">
        <v>0</v>
      </c>
      <c r="E40" s="20">
        <v>0</v>
      </c>
    </row>
    <row r="41" spans="1:5" ht="13">
      <c r="A41" s="9">
        <v>630</v>
      </c>
      <c r="B41" s="12" t="s">
        <v>201</v>
      </c>
      <c r="C41" s="9">
        <v>229</v>
      </c>
      <c r="D41" s="7">
        <v>0</v>
      </c>
      <c r="E41" s="20">
        <v>0</v>
      </c>
    </row>
    <row r="42" spans="1:5" ht="13">
      <c r="A42" s="9">
        <v>631</v>
      </c>
      <c r="B42" s="12" t="s">
        <v>202</v>
      </c>
      <c r="C42" s="9">
        <v>230</v>
      </c>
      <c r="D42" s="7">
        <v>0</v>
      </c>
      <c r="E42" s="20">
        <v>0</v>
      </c>
    </row>
    <row r="43" spans="1:5" ht="37.5" customHeight="1">
      <c r="A43" s="9"/>
      <c r="B43" s="12" t="s">
        <v>203</v>
      </c>
      <c r="C43" s="9">
        <v>231</v>
      </c>
      <c r="D43" s="20">
        <v>0</v>
      </c>
      <c r="E43" s="20">
        <v>0</v>
      </c>
    </row>
    <row r="44" spans="1:5" ht="25.5" customHeight="1">
      <c r="A44" s="9"/>
      <c r="B44" s="12" t="s">
        <v>204</v>
      </c>
      <c r="C44" s="9">
        <v>232</v>
      </c>
      <c r="D44" s="20">
        <v>26172</v>
      </c>
      <c r="E44" s="20">
        <v>0</v>
      </c>
    </row>
    <row r="45" spans="1:5" ht="13">
      <c r="A45" s="9"/>
      <c r="B45" s="12" t="s">
        <v>205</v>
      </c>
      <c r="C45" s="9">
        <v>233</v>
      </c>
      <c r="D45" s="7"/>
      <c r="E45" s="20"/>
    </row>
    <row r="46" spans="1:5" ht="13">
      <c r="A46" s="9">
        <v>821</v>
      </c>
      <c r="B46" s="12" t="s">
        <v>206</v>
      </c>
      <c r="C46" s="9">
        <v>234</v>
      </c>
      <c r="D46" s="7">
        <v>0</v>
      </c>
      <c r="E46" s="20">
        <v>0</v>
      </c>
    </row>
    <row r="47" spans="1:5" ht="13">
      <c r="A47" s="9" t="s">
        <v>207</v>
      </c>
      <c r="B47" s="12" t="s">
        <v>208</v>
      </c>
      <c r="C47" s="9">
        <v>235</v>
      </c>
      <c r="D47" s="7">
        <v>0</v>
      </c>
      <c r="E47" s="20">
        <v>0</v>
      </c>
    </row>
    <row r="48" spans="1:5" ht="13">
      <c r="A48" s="9" t="s">
        <v>207</v>
      </c>
      <c r="B48" s="12" t="s">
        <v>209</v>
      </c>
      <c r="C48" s="9">
        <v>236</v>
      </c>
      <c r="D48" s="7">
        <v>0</v>
      </c>
      <c r="E48" s="20">
        <v>0</v>
      </c>
    </row>
    <row r="49" spans="1:5" ht="38.25" customHeight="1">
      <c r="A49" s="9"/>
      <c r="B49" s="12" t="s">
        <v>210</v>
      </c>
      <c r="C49" s="9">
        <v>237</v>
      </c>
      <c r="D49" s="20">
        <v>0</v>
      </c>
      <c r="E49" s="20">
        <v>0</v>
      </c>
    </row>
    <row r="50" spans="1:5" ht="25.5" customHeight="1">
      <c r="A50" s="9"/>
      <c r="B50" s="12" t="s">
        <v>211</v>
      </c>
      <c r="C50" s="9">
        <v>238</v>
      </c>
      <c r="D50" s="20">
        <v>26172</v>
      </c>
      <c r="E50" s="20">
        <v>0</v>
      </c>
    </row>
    <row r="51" spans="1:5" ht="25.5" customHeight="1">
      <c r="A51" s="9"/>
      <c r="B51" s="12" t="s">
        <v>212</v>
      </c>
      <c r="C51" s="9">
        <v>239</v>
      </c>
      <c r="D51" s="20">
        <v>0</v>
      </c>
      <c r="E51" s="20">
        <v>0</v>
      </c>
    </row>
    <row r="52" spans="1:5" ht="13">
      <c r="A52" s="9">
        <v>720</v>
      </c>
      <c r="B52" s="12" t="s">
        <v>213</v>
      </c>
      <c r="C52" s="9">
        <v>240</v>
      </c>
      <c r="D52" s="7">
        <v>0</v>
      </c>
      <c r="E52" s="20">
        <v>0</v>
      </c>
    </row>
    <row r="53" spans="1:5" ht="25.5" customHeight="1">
      <c r="A53" s="9">
        <v>721</v>
      </c>
      <c r="B53" s="12" t="s">
        <v>214</v>
      </c>
      <c r="C53" s="9">
        <v>241</v>
      </c>
      <c r="D53" s="7">
        <v>0</v>
      </c>
      <c r="E53" s="20">
        <v>0</v>
      </c>
    </row>
    <row r="54" spans="1:5" ht="25.5" customHeight="1">
      <c r="A54" s="9">
        <v>722</v>
      </c>
      <c r="B54" s="12" t="s">
        <v>215</v>
      </c>
      <c r="C54" s="9">
        <v>242</v>
      </c>
      <c r="D54" s="7">
        <v>0</v>
      </c>
      <c r="E54" s="20">
        <v>0</v>
      </c>
    </row>
    <row r="55" spans="1:5" ht="13">
      <c r="A55" s="9">
        <v>723</v>
      </c>
      <c r="B55" s="12" t="s">
        <v>216</v>
      </c>
      <c r="C55" s="9">
        <v>243</v>
      </c>
      <c r="D55" s="7">
        <v>0</v>
      </c>
      <c r="E55" s="20">
        <v>0</v>
      </c>
    </row>
    <row r="56" spans="1:5" ht="13">
      <c r="A56" s="9">
        <v>729</v>
      </c>
      <c r="B56" s="12" t="s">
        <v>217</v>
      </c>
      <c r="C56" s="9">
        <v>244</v>
      </c>
      <c r="D56" s="7">
        <v>0</v>
      </c>
      <c r="E56" s="20">
        <v>0</v>
      </c>
    </row>
    <row r="57" spans="1:5" ht="13">
      <c r="A57" s="9"/>
      <c r="B57" s="12" t="s">
        <v>218</v>
      </c>
      <c r="C57" s="9">
        <v>245</v>
      </c>
      <c r="D57" s="20">
        <v>0</v>
      </c>
      <c r="E57" s="20">
        <v>0</v>
      </c>
    </row>
    <row r="58" spans="1:5" ht="13">
      <c r="A58" s="9">
        <v>620</v>
      </c>
      <c r="B58" s="12" t="s">
        <v>219</v>
      </c>
      <c r="C58" s="9">
        <v>246</v>
      </c>
      <c r="D58" s="7">
        <v>0</v>
      </c>
      <c r="E58" s="20">
        <v>0</v>
      </c>
    </row>
    <row r="59" spans="1:5" ht="25.5" customHeight="1">
      <c r="A59" s="9">
        <v>621</v>
      </c>
      <c r="B59" s="12" t="s">
        <v>220</v>
      </c>
      <c r="C59" s="9">
        <v>247</v>
      </c>
      <c r="D59" s="7">
        <v>0</v>
      </c>
      <c r="E59" s="20">
        <v>0</v>
      </c>
    </row>
    <row r="60" spans="1:5" ht="25.5" customHeight="1">
      <c r="A60" s="9">
        <v>622</v>
      </c>
      <c r="B60" s="12" t="s">
        <v>221</v>
      </c>
      <c r="C60" s="9">
        <v>248</v>
      </c>
      <c r="D60" s="7">
        <v>0</v>
      </c>
      <c r="E60" s="20">
        <v>0</v>
      </c>
    </row>
    <row r="61" spans="1:5" ht="13">
      <c r="A61" s="9">
        <v>623</v>
      </c>
      <c r="B61" s="12" t="s">
        <v>222</v>
      </c>
      <c r="C61" s="9">
        <v>249</v>
      </c>
      <c r="D61" s="7">
        <v>0</v>
      </c>
      <c r="E61" s="20">
        <v>0</v>
      </c>
    </row>
    <row r="62" spans="1:5" ht="13">
      <c r="A62" s="9">
        <v>629</v>
      </c>
      <c r="B62" s="12" t="s">
        <v>223</v>
      </c>
      <c r="C62" s="9">
        <v>250</v>
      </c>
      <c r="D62" s="7">
        <v>0</v>
      </c>
      <c r="E62" s="20">
        <v>0</v>
      </c>
    </row>
    <row r="63" spans="1:5" ht="25.5" customHeight="1">
      <c r="A63" s="9"/>
      <c r="B63" s="12" t="s">
        <v>224</v>
      </c>
      <c r="C63" s="9">
        <v>251</v>
      </c>
      <c r="D63" s="20">
        <v>0</v>
      </c>
      <c r="E63" s="20">
        <v>0</v>
      </c>
    </row>
    <row r="64" spans="1:5" ht="13">
      <c r="A64" s="9"/>
      <c r="B64" s="12" t="s">
        <v>225</v>
      </c>
      <c r="C64" s="9">
        <v>252</v>
      </c>
      <c r="D64" s="20">
        <v>0</v>
      </c>
      <c r="E64" s="20">
        <v>0</v>
      </c>
    </row>
    <row r="65" spans="1:5" ht="38.25" customHeight="1">
      <c r="A65" s="9"/>
      <c r="B65" s="12" t="s">
        <v>226</v>
      </c>
      <c r="C65" s="9">
        <v>253</v>
      </c>
      <c r="D65" s="20">
        <v>0</v>
      </c>
      <c r="E65" s="20">
        <v>0</v>
      </c>
    </row>
    <row r="66" spans="1:5" ht="13">
      <c r="A66" s="9"/>
      <c r="B66" s="12" t="s">
        <v>227</v>
      </c>
      <c r="C66" s="9">
        <v>254</v>
      </c>
      <c r="D66" s="20">
        <v>26172</v>
      </c>
      <c r="E66" s="20">
        <v>0</v>
      </c>
    </row>
    <row r="67" spans="1:5" ht="13">
      <c r="A67" s="9"/>
      <c r="B67" s="12" t="s">
        <v>228</v>
      </c>
      <c r="C67" s="9">
        <v>255</v>
      </c>
      <c r="D67" s="13">
        <v>-2.0000000000000001E-4</v>
      </c>
      <c r="E67" s="21"/>
    </row>
    <row r="68" spans="1:5" ht="13">
      <c r="A68" s="9"/>
      <c r="B68" s="12" t="s">
        <v>229</v>
      </c>
      <c r="C68" s="9">
        <v>256</v>
      </c>
      <c r="D68" s="13">
        <v>-2.0000000000000001E-4</v>
      </c>
      <c r="E68" s="21"/>
    </row>
    <row r="69" spans="1:5" ht="13">
      <c r="A69" s="16"/>
      <c r="B69" s="16"/>
      <c r="C69" s="16"/>
      <c r="D69" s="16"/>
      <c r="E69" s="16"/>
    </row>
    <row r="70" spans="1:5" ht="13"/>
    <row r="71" spans="1:5" ht="44.25" customHeight="1">
      <c r="A71" s="14" t="s">
        <v>161</v>
      </c>
      <c r="B71" s="15" t="s">
        <v>230</v>
      </c>
      <c r="C71" s="2" t="s">
        <v>163</v>
      </c>
      <c r="D71" s="136" t="s">
        <v>164</v>
      </c>
      <c r="E71" s="136"/>
    </row>
    <row r="72" spans="1:5" ht="27" customHeight="1">
      <c r="A72" s="14" t="s">
        <v>231</v>
      </c>
      <c r="B72" s="17" t="s">
        <v>166</v>
      </c>
      <c r="D72" s="138" t="s">
        <v>167</v>
      </c>
      <c r="E72" s="138"/>
    </row>
    <row r="73" spans="1:5" ht="13"/>
    <row r="74" spans="1:5" ht="13"/>
    <row r="75" spans="1:5" ht="13"/>
    <row r="76" spans="1:5" ht="13"/>
    <row r="77" spans="1:5" ht="13">
      <c r="A77" s="16"/>
      <c r="B77" s="23"/>
      <c r="C77" s="23"/>
      <c r="D77" s="23"/>
      <c r="E77" s="23"/>
    </row>
    <row r="78" spans="1:5" ht="13">
      <c r="A78" s="16"/>
      <c r="B78" s="23"/>
      <c r="C78" s="23"/>
      <c r="D78" s="23"/>
      <c r="E78" s="23"/>
    </row>
    <row r="79" spans="1:5" ht="13">
      <c r="A79" s="16"/>
      <c r="B79" s="23"/>
      <c r="C79" s="23"/>
      <c r="D79" s="23"/>
      <c r="E79" s="23"/>
    </row>
    <row r="80" spans="1:5" ht="13">
      <c r="A80" s="16"/>
      <c r="B80" s="23"/>
      <c r="C80" s="23"/>
      <c r="D80" s="23"/>
      <c r="E80" s="23"/>
    </row>
    <row r="81" spans="1:5" ht="13">
      <c r="A81" s="16"/>
      <c r="B81" s="23"/>
      <c r="C81" s="23"/>
      <c r="D81" s="23"/>
      <c r="E81" s="23"/>
    </row>
    <row r="82" spans="1:5" ht="13">
      <c r="A82" s="16"/>
      <c r="B82" s="23"/>
      <c r="C82" s="23"/>
      <c r="D82" s="23"/>
      <c r="E82" s="23"/>
    </row>
    <row r="83" spans="1:5" ht="13">
      <c r="A83" s="16"/>
      <c r="B83" s="23"/>
      <c r="C83" s="23"/>
      <c r="D83" s="23"/>
      <c r="E83" s="23"/>
    </row>
    <row r="84" spans="1:5" ht="13">
      <c r="A84" s="16"/>
      <c r="B84" s="23"/>
      <c r="C84" s="23"/>
      <c r="D84" s="23"/>
      <c r="E84" s="23"/>
    </row>
    <row r="85" spans="1:5" ht="13">
      <c r="A85" s="16"/>
      <c r="B85" s="23"/>
      <c r="C85" s="23"/>
      <c r="D85" s="23"/>
      <c r="E85" s="23"/>
    </row>
    <row r="86" spans="1:5" ht="13">
      <c r="A86" s="16"/>
      <c r="B86" s="23"/>
      <c r="C86" s="23"/>
      <c r="D86" s="23"/>
      <c r="E86" s="23"/>
    </row>
    <row r="87" spans="1:5" ht="13">
      <c r="A87" s="16"/>
      <c r="B87" s="23"/>
      <c r="C87" s="23"/>
      <c r="D87" s="23"/>
      <c r="E87" s="23"/>
    </row>
    <row r="88" spans="1:5" ht="13">
      <c r="A88" s="16"/>
      <c r="B88" s="23"/>
      <c r="C88" s="23"/>
      <c r="D88" s="23"/>
      <c r="E88" s="23"/>
    </row>
    <row r="89" spans="1:5" ht="13">
      <c r="A89" s="16"/>
      <c r="B89" s="23"/>
      <c r="C89" s="23"/>
      <c r="D89" s="23"/>
      <c r="E89" s="23"/>
    </row>
  </sheetData>
  <mergeCells count="2">
    <mergeCell ref="D71:E71"/>
    <mergeCell ref="D72:E72"/>
  </mergeCells>
  <pageMargins left="0.75" right="0.75" top="1" bottom="1" header="0.5" footer="0.5"/>
  <pageSetup scale="8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IU46"/>
  <sheetViews>
    <sheetView view="pageBreakPreview" topLeftCell="A13" zoomScaleNormal="100" zoomScaleSheetLayoutView="100" workbookViewId="0">
      <selection activeCell="F13" sqref="F1:F1048576"/>
    </sheetView>
  </sheetViews>
  <sheetFormatPr defaultColWidth="8" defaultRowHeight="12.75" customHeight="1"/>
  <cols>
    <col min="1" max="1" width="17.81640625" style="24" customWidth="1"/>
    <col min="2" max="2" width="64.81640625" style="24" customWidth="1"/>
    <col min="3" max="3" width="8" style="24"/>
    <col min="4" max="4" width="16.81640625" style="24" customWidth="1"/>
    <col min="5" max="5" width="16.7265625" style="24" customWidth="1"/>
    <col min="6" max="255" width="9.1796875" style="25" customWidth="1"/>
  </cols>
  <sheetData>
    <row r="1" spans="1:5" ht="13">
      <c r="A1" s="2" t="str">
        <f>'1'!A1</f>
        <v xml:space="preserve">Naziv investicionog fonda: ONIF Cash fund </v>
      </c>
      <c r="B1" s="26"/>
      <c r="C1" s="2"/>
      <c r="D1" s="1"/>
      <c r="E1" s="2"/>
    </row>
    <row r="2" spans="1:5" ht="13">
      <c r="A2" s="2" t="str">
        <f>'1'!A2</f>
        <v xml:space="preserve">Registarski broj investicionog fonda: </v>
      </c>
      <c r="B2" s="26"/>
      <c r="C2" s="2"/>
      <c r="D2" s="1"/>
      <c r="E2" s="2"/>
    </row>
    <row r="3" spans="1:5" ht="13">
      <c r="A3" s="2" t="str">
        <f>'1'!A3</f>
        <v>Naziv društva za upravljanje investicionim fondom: Društvo za upravljanje investicionim fondovima Kristal invest A.D. Banja Luka</v>
      </c>
      <c r="B3" s="26"/>
      <c r="C3" s="2"/>
      <c r="D3" s="1"/>
      <c r="E3" s="2"/>
    </row>
    <row r="4" spans="1:5" ht="13">
      <c r="A4" s="2" t="str">
        <f>'1'!A4</f>
        <v>Matični broj društva za upravljanje investicionim fondom: 01935615</v>
      </c>
      <c r="B4" s="26"/>
      <c r="C4" s="2"/>
      <c r="D4" s="1"/>
      <c r="E4" s="2"/>
    </row>
    <row r="5" spans="1:5" ht="13">
      <c r="A5" s="2" t="str">
        <f>'1'!A5</f>
        <v>JIB društva za upravljanje investicionim fondom: 4400819920004</v>
      </c>
      <c r="B5" s="26"/>
      <c r="C5" s="2"/>
      <c r="D5" s="1"/>
      <c r="E5" s="2"/>
    </row>
    <row r="6" spans="1:5" ht="13">
      <c r="A6" s="2" t="str">
        <f>'1'!A6</f>
        <v>JIB zatvorenog investicionog fonda: JP-N-21</v>
      </c>
      <c r="B6" s="26"/>
      <c r="C6" s="2"/>
      <c r="D6" s="1"/>
      <c r="E6" s="2"/>
    </row>
    <row r="7" spans="1:5" ht="13">
      <c r="A7" s="2"/>
      <c r="B7" s="2"/>
      <c r="C7" s="2"/>
      <c r="D7" s="2"/>
      <c r="E7" s="2"/>
    </row>
    <row r="8" spans="1:5" ht="13">
      <c r="A8" s="2"/>
      <c r="B8" s="1" t="s">
        <v>232</v>
      </c>
      <c r="C8" s="2"/>
      <c r="D8" s="2"/>
      <c r="E8" s="2"/>
    </row>
    <row r="9" spans="1:5" ht="13">
      <c r="A9" s="2"/>
      <c r="B9" s="1" t="s">
        <v>233</v>
      </c>
      <c r="C9" s="2"/>
      <c r="D9" s="2"/>
      <c r="E9" s="2"/>
    </row>
    <row r="10" spans="1:5" ht="13">
      <c r="A10" s="2"/>
      <c r="B10" s="2"/>
      <c r="C10" s="2"/>
      <c r="D10" s="2"/>
      <c r="E10" s="2"/>
    </row>
    <row r="11" spans="1:5" ht="13">
      <c r="A11" s="2"/>
      <c r="B11" s="2"/>
      <c r="C11" s="2"/>
      <c r="D11" s="2"/>
      <c r="E11" s="2" t="s">
        <v>8</v>
      </c>
    </row>
    <row r="12" spans="1:5" ht="13">
      <c r="A12" s="12" t="s">
        <v>234</v>
      </c>
      <c r="B12" s="27" t="s">
        <v>10</v>
      </c>
      <c r="C12" s="27" t="s">
        <v>11</v>
      </c>
      <c r="D12" s="27" t="s">
        <v>12</v>
      </c>
      <c r="E12" s="27" t="s">
        <v>171</v>
      </c>
    </row>
    <row r="13" spans="1:5" ht="13">
      <c r="A13" s="5">
        <v>1</v>
      </c>
      <c r="B13" s="5">
        <v>2</v>
      </c>
      <c r="C13" s="5">
        <v>3</v>
      </c>
      <c r="D13" s="5">
        <v>4</v>
      </c>
      <c r="E13" s="5">
        <v>5</v>
      </c>
    </row>
    <row r="14" spans="1:5" ht="13">
      <c r="A14" s="5" t="s">
        <v>235</v>
      </c>
      <c r="B14" s="6" t="s">
        <v>236</v>
      </c>
      <c r="C14" s="28">
        <v>301</v>
      </c>
      <c r="D14" s="7">
        <v>100415</v>
      </c>
      <c r="E14" s="7">
        <v>0</v>
      </c>
    </row>
    <row r="15" spans="1:5" ht="13">
      <c r="A15" s="5" t="s">
        <v>237</v>
      </c>
      <c r="B15" s="6" t="s">
        <v>238</v>
      </c>
      <c r="C15" s="28">
        <v>302</v>
      </c>
      <c r="D15" s="7">
        <v>-26172</v>
      </c>
      <c r="E15" s="7">
        <v>0</v>
      </c>
    </row>
    <row r="16" spans="1:5" ht="13">
      <c r="A16" s="5" t="s">
        <v>239</v>
      </c>
      <c r="B16" s="6" t="s">
        <v>240</v>
      </c>
      <c r="C16" s="28">
        <v>303</v>
      </c>
      <c r="D16" s="7">
        <v>0</v>
      </c>
      <c r="E16" s="7">
        <v>0</v>
      </c>
    </row>
    <row r="17" spans="1:5" ht="13">
      <c r="A17" s="5" t="s">
        <v>241</v>
      </c>
      <c r="B17" s="6" t="s">
        <v>242</v>
      </c>
      <c r="C17" s="28">
        <v>304</v>
      </c>
      <c r="D17" s="7">
        <v>126587</v>
      </c>
      <c r="E17" s="7">
        <v>0</v>
      </c>
    </row>
    <row r="18" spans="1:5" ht="13">
      <c r="A18" s="5" t="s">
        <v>243</v>
      </c>
      <c r="B18" s="6" t="s">
        <v>244</v>
      </c>
      <c r="C18" s="28">
        <v>305</v>
      </c>
      <c r="D18" s="7">
        <v>0</v>
      </c>
      <c r="E18" s="7">
        <v>0</v>
      </c>
    </row>
    <row r="19" spans="1:5" ht="13">
      <c r="A19" s="29" t="s">
        <v>245</v>
      </c>
      <c r="B19" s="30" t="s">
        <v>246</v>
      </c>
      <c r="C19" s="31">
        <v>306</v>
      </c>
      <c r="D19" s="32">
        <v>0</v>
      </c>
      <c r="E19" s="32">
        <v>0</v>
      </c>
    </row>
    <row r="20" spans="1:5" ht="24" customHeight="1">
      <c r="A20" s="5" t="s">
        <v>247</v>
      </c>
      <c r="B20" s="12" t="s">
        <v>248</v>
      </c>
      <c r="C20" s="28">
        <v>307</v>
      </c>
      <c r="D20" s="7">
        <v>3819322</v>
      </c>
      <c r="E20" s="7">
        <v>0</v>
      </c>
    </row>
    <row r="21" spans="1:5" ht="13">
      <c r="A21" s="5" t="s">
        <v>249</v>
      </c>
      <c r="B21" s="6" t="s">
        <v>250</v>
      </c>
      <c r="C21" s="28">
        <v>308</v>
      </c>
      <c r="D21" s="7">
        <v>3819322.3877006443</v>
      </c>
      <c r="E21" s="7">
        <v>0</v>
      </c>
    </row>
    <row r="22" spans="1:5" ht="13">
      <c r="A22" s="5" t="s">
        <v>251</v>
      </c>
      <c r="B22" s="6" t="s">
        <v>252</v>
      </c>
      <c r="C22" s="28">
        <v>309</v>
      </c>
      <c r="D22" s="7">
        <v>0</v>
      </c>
      <c r="E22" s="7">
        <v>0</v>
      </c>
    </row>
    <row r="23" spans="1:5" ht="25.5" customHeight="1">
      <c r="A23" s="5" t="s">
        <v>253</v>
      </c>
      <c r="B23" s="12" t="s">
        <v>254</v>
      </c>
      <c r="C23" s="28">
        <v>310</v>
      </c>
      <c r="D23" s="7">
        <v>0</v>
      </c>
      <c r="E23" s="7">
        <v>0</v>
      </c>
    </row>
    <row r="24" spans="1:5" ht="13">
      <c r="A24" s="5" t="s">
        <v>255</v>
      </c>
      <c r="B24" s="6" t="s">
        <v>256</v>
      </c>
      <c r="C24" s="28">
        <v>311</v>
      </c>
      <c r="D24" s="7">
        <v>0</v>
      </c>
      <c r="E24" s="7">
        <v>0</v>
      </c>
    </row>
    <row r="25" spans="1:5" ht="13">
      <c r="A25" s="5" t="s">
        <v>257</v>
      </c>
      <c r="B25" s="6" t="s">
        <v>258</v>
      </c>
      <c r="C25" s="28">
        <v>312</v>
      </c>
      <c r="D25" s="7">
        <v>0</v>
      </c>
      <c r="E25" s="7">
        <v>0</v>
      </c>
    </row>
    <row r="26" spans="1:5" ht="13">
      <c r="A26" s="5" t="s">
        <v>259</v>
      </c>
      <c r="B26" s="6" t="s">
        <v>260</v>
      </c>
      <c r="C26" s="28">
        <v>313</v>
      </c>
      <c r="D26" s="7">
        <v>0</v>
      </c>
      <c r="E26" s="7">
        <v>0</v>
      </c>
    </row>
    <row r="27" spans="1:5" ht="13">
      <c r="A27" s="5" t="s">
        <v>261</v>
      </c>
      <c r="B27" s="6" t="s">
        <v>262</v>
      </c>
      <c r="C27" s="28">
        <v>314</v>
      </c>
      <c r="D27" s="7">
        <f>D14+D20</f>
        <v>3919737</v>
      </c>
      <c r="E27" s="7">
        <v>0</v>
      </c>
    </row>
    <row r="28" spans="1:5" ht="13">
      <c r="A28" s="5" t="s">
        <v>263</v>
      </c>
      <c r="B28" s="6" t="s">
        <v>264</v>
      </c>
      <c r="C28" s="28">
        <v>315</v>
      </c>
      <c r="D28" s="7"/>
      <c r="E28" s="7"/>
    </row>
    <row r="29" spans="1:5" ht="13">
      <c r="A29" s="5" t="s">
        <v>265</v>
      </c>
      <c r="B29" s="6" t="s">
        <v>266</v>
      </c>
      <c r="C29" s="28">
        <v>316</v>
      </c>
      <c r="D29" s="7">
        <v>3819322</v>
      </c>
      <c r="E29" s="7">
        <v>0</v>
      </c>
    </row>
    <row r="30" spans="1:5" ht="13">
      <c r="A30" s="5" t="s">
        <v>267</v>
      </c>
      <c r="B30" s="6" t="s">
        <v>268</v>
      </c>
      <c r="C30" s="28">
        <v>317</v>
      </c>
      <c r="D30" s="7">
        <v>3919737</v>
      </c>
      <c r="E30" s="7">
        <v>0</v>
      </c>
    </row>
    <row r="31" spans="1:5" ht="13">
      <c r="A31" s="5" t="s">
        <v>269</v>
      </c>
      <c r="B31" s="6" t="s">
        <v>270</v>
      </c>
      <c r="C31" s="28">
        <v>318</v>
      </c>
      <c r="D31" s="13"/>
      <c r="E31" s="13"/>
    </row>
    <row r="32" spans="1:5" ht="13">
      <c r="A32" s="5" t="s">
        <v>271</v>
      </c>
      <c r="B32" s="6" t="s">
        <v>272</v>
      </c>
      <c r="C32" s="28">
        <v>319</v>
      </c>
      <c r="D32" s="13">
        <v>0</v>
      </c>
      <c r="E32" s="13">
        <v>0</v>
      </c>
    </row>
    <row r="33" spans="1:5" ht="13">
      <c r="A33" s="5" t="s">
        <v>273</v>
      </c>
      <c r="B33" s="6" t="s">
        <v>274</v>
      </c>
      <c r="C33" s="28">
        <v>320</v>
      </c>
      <c r="D33" s="13">
        <v>129557961</v>
      </c>
      <c r="E33" s="13">
        <v>0</v>
      </c>
    </row>
    <row r="34" spans="1:5" ht="13">
      <c r="A34" s="5" t="s">
        <v>275</v>
      </c>
      <c r="B34" s="6" t="s">
        <v>276</v>
      </c>
      <c r="C34" s="28">
        <v>321</v>
      </c>
      <c r="D34" s="13">
        <v>0</v>
      </c>
      <c r="E34" s="13">
        <v>0</v>
      </c>
    </row>
    <row r="35" spans="1:5" ht="13">
      <c r="A35" s="5" t="s">
        <v>277</v>
      </c>
      <c r="B35" s="6" t="s">
        <v>278</v>
      </c>
      <c r="C35" s="28">
        <v>322</v>
      </c>
      <c r="D35" s="13">
        <v>129557961</v>
      </c>
      <c r="E35" s="13">
        <v>0</v>
      </c>
    </row>
    <row r="36" spans="1:5" ht="13">
      <c r="A36" s="2"/>
      <c r="B36" s="2"/>
      <c r="C36" s="2"/>
      <c r="D36" s="2"/>
      <c r="E36" s="2"/>
    </row>
    <row r="37" spans="1:5" ht="13">
      <c r="A37" s="2"/>
      <c r="B37" s="2"/>
      <c r="C37" s="2"/>
      <c r="D37" s="2"/>
      <c r="E37" s="2"/>
    </row>
    <row r="38" spans="1:5" ht="42.75" customHeight="1">
      <c r="A38" s="14" t="s">
        <v>161</v>
      </c>
      <c r="B38" s="15" t="s">
        <v>162</v>
      </c>
      <c r="C38" s="1" t="s">
        <v>163</v>
      </c>
      <c r="D38" s="139" t="s">
        <v>164</v>
      </c>
      <c r="E38" s="139"/>
    </row>
    <row r="39" spans="1:5" ht="30" customHeight="1">
      <c r="A39" s="14" t="s">
        <v>165</v>
      </c>
      <c r="B39" s="17" t="s">
        <v>166</v>
      </c>
      <c r="C39" s="2"/>
      <c r="D39" s="138" t="s">
        <v>167</v>
      </c>
      <c r="E39" s="138"/>
    </row>
    <row r="40" spans="1:5" ht="48" customHeight="1">
      <c r="A40" s="2"/>
      <c r="B40" s="140"/>
      <c r="C40" s="140"/>
      <c r="D40" s="140"/>
      <c r="E40" s="140"/>
    </row>
    <row r="41" spans="1:5" ht="13">
      <c r="A41" s="2"/>
      <c r="B41" s="2"/>
      <c r="C41" s="2"/>
      <c r="D41" s="2"/>
      <c r="E41" s="2"/>
    </row>
    <row r="42" spans="1:5" ht="13">
      <c r="A42" s="2"/>
      <c r="B42" s="2"/>
      <c r="C42" s="2"/>
      <c r="D42" s="2"/>
      <c r="E42" s="2"/>
    </row>
    <row r="43" spans="1:5" ht="13">
      <c r="A43" s="2"/>
      <c r="B43" s="2"/>
      <c r="C43" s="2"/>
      <c r="D43" s="2"/>
      <c r="E43" s="2"/>
    </row>
    <row r="44" spans="1:5" ht="13">
      <c r="A44" s="2"/>
      <c r="B44" s="2"/>
      <c r="C44" s="2"/>
      <c r="D44" s="2"/>
      <c r="E44" s="2"/>
    </row>
    <row r="45" spans="1:5" ht="13">
      <c r="A45" s="2"/>
      <c r="B45" s="2"/>
      <c r="C45" s="2"/>
      <c r="D45" s="2"/>
      <c r="E45" s="2"/>
    </row>
    <row r="46" spans="1:5" ht="13">
      <c r="A46" s="2"/>
      <c r="B46" s="2"/>
      <c r="C46" s="2"/>
      <c r="D46" s="2"/>
      <c r="E46" s="2"/>
    </row>
  </sheetData>
  <mergeCells count="3">
    <mergeCell ref="D38:E38"/>
    <mergeCell ref="B40:E40"/>
    <mergeCell ref="D39:E39"/>
  </mergeCells>
  <pageMargins left="0.70866141732283472" right="0.70866141732283472" top="0.35433070866141736" bottom="0.35433070866141736" header="0.31496062992125984" footer="0.31496062992125984"/>
  <pageSetup scale="9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IR61"/>
  <sheetViews>
    <sheetView view="pageBreakPreview" topLeftCell="A22" zoomScaleNormal="100" zoomScaleSheetLayoutView="100" workbookViewId="0">
      <selection activeCell="G37" sqref="G37"/>
    </sheetView>
  </sheetViews>
  <sheetFormatPr defaultColWidth="8" defaultRowHeight="12.75" customHeight="1"/>
  <cols>
    <col min="1" max="1" width="58.81640625" style="2" customWidth="1"/>
    <col min="2" max="2" width="5.453125" style="2" customWidth="1"/>
    <col min="3" max="4" width="20.54296875" style="2" customWidth="1"/>
    <col min="5" max="252" width="9.1796875" style="2" customWidth="1"/>
  </cols>
  <sheetData>
    <row r="1" spans="1:4" ht="13">
      <c r="A1" s="2" t="str">
        <f>'1'!A1</f>
        <v xml:space="preserve">Naziv investicionog fonda: ONIF Cash fund </v>
      </c>
      <c r="C1" s="1"/>
    </row>
    <row r="2" spans="1:4" ht="13">
      <c r="A2" s="2" t="str">
        <f>'1'!A2</f>
        <v xml:space="preserve">Registarski broj investicionog fonda: </v>
      </c>
      <c r="C2" s="1"/>
    </row>
    <row r="3" spans="1:4" ht="13">
      <c r="A3" s="2" t="str">
        <f>'1'!A3</f>
        <v>Naziv društva za upravljanje investicionim fondom: Društvo za upravljanje investicionim fondovima Kristal invest A.D. Banja Luka</v>
      </c>
      <c r="C3" s="1"/>
    </row>
    <row r="4" spans="1:4" ht="13">
      <c r="A4" s="2" t="str">
        <f>'1'!A4</f>
        <v>Matični broj društva za upravljanje investicionim fondom: 01935615</v>
      </c>
      <c r="C4" s="1"/>
    </row>
    <row r="5" spans="1:4" ht="13">
      <c r="A5" s="2" t="str">
        <f>'1'!A5</f>
        <v>JIB društva za upravljanje investicionim fondom: 4400819920004</v>
      </c>
      <c r="C5" s="1"/>
    </row>
    <row r="6" spans="1:4" ht="13">
      <c r="A6" s="2" t="str">
        <f>'1'!A6</f>
        <v>JIB zatvorenog investicionog fonda: JP-N-21</v>
      </c>
      <c r="C6" s="1"/>
    </row>
    <row r="9" spans="1:4" ht="13">
      <c r="A9" s="145" t="s">
        <v>279</v>
      </c>
      <c r="B9" s="145"/>
      <c r="C9" s="145"/>
      <c r="D9" s="145"/>
    </row>
    <row r="10" spans="1:4" ht="13">
      <c r="A10" s="145" t="s">
        <v>280</v>
      </c>
      <c r="B10" s="145"/>
      <c r="C10" s="145"/>
      <c r="D10" s="145"/>
    </row>
    <row r="11" spans="1:4" ht="13">
      <c r="A11" s="145" t="s">
        <v>281</v>
      </c>
      <c r="B11" s="145"/>
      <c r="C11" s="145"/>
      <c r="D11" s="145"/>
    </row>
    <row r="13" spans="1:4" ht="13">
      <c r="D13" s="2" t="s">
        <v>8</v>
      </c>
    </row>
    <row r="14" spans="1:4" ht="18" customHeight="1">
      <c r="A14" s="141" t="s">
        <v>282</v>
      </c>
      <c r="B14" s="141" t="s">
        <v>11</v>
      </c>
      <c r="C14" s="143" t="s">
        <v>283</v>
      </c>
      <c r="D14" s="144"/>
    </row>
    <row r="15" spans="1:4" ht="13">
      <c r="A15" s="142"/>
      <c r="B15" s="142"/>
      <c r="C15" s="4" t="s">
        <v>12</v>
      </c>
      <c r="D15" s="35" t="s">
        <v>171</v>
      </c>
    </row>
    <row r="16" spans="1:4" ht="13">
      <c r="A16" s="5">
        <v>1</v>
      </c>
      <c r="B16" s="5">
        <v>2</v>
      </c>
      <c r="C16" s="5">
        <v>3</v>
      </c>
      <c r="D16" s="5">
        <v>4</v>
      </c>
    </row>
    <row r="17" spans="1:4" ht="25.5" customHeight="1">
      <c r="A17" s="36" t="s">
        <v>284</v>
      </c>
      <c r="B17" s="27">
        <v>401</v>
      </c>
      <c r="C17" s="135">
        <f>C22+C20</f>
        <v>2910058</v>
      </c>
      <c r="D17" s="19">
        <v>0</v>
      </c>
    </row>
    <row r="18" spans="1:4" ht="13">
      <c r="A18" s="6" t="s">
        <v>285</v>
      </c>
      <c r="B18" s="27">
        <v>402</v>
      </c>
      <c r="C18" s="7">
        <v>0</v>
      </c>
      <c r="D18" s="7">
        <v>0</v>
      </c>
    </row>
    <row r="19" spans="1:4" ht="13">
      <c r="A19" s="6" t="s">
        <v>286</v>
      </c>
      <c r="B19" s="27">
        <v>403</v>
      </c>
      <c r="C19" s="7">
        <v>0</v>
      </c>
      <c r="D19" s="7">
        <v>0</v>
      </c>
    </row>
    <row r="20" spans="1:4" ht="13">
      <c r="A20" s="6" t="s">
        <v>287</v>
      </c>
      <c r="B20" s="27">
        <v>404</v>
      </c>
      <c r="C20" s="134">
        <v>95</v>
      </c>
      <c r="D20" s="7">
        <v>0</v>
      </c>
    </row>
    <row r="21" spans="1:4" ht="15.75" customHeight="1">
      <c r="A21" s="6" t="s">
        <v>288</v>
      </c>
      <c r="B21" s="27">
        <v>405</v>
      </c>
      <c r="C21" s="7">
        <v>0</v>
      </c>
      <c r="D21" s="7">
        <v>0</v>
      </c>
    </row>
    <row r="22" spans="1:4" ht="15.75" customHeight="1">
      <c r="A22" s="6" t="s">
        <v>289</v>
      </c>
      <c r="B22" s="27">
        <v>406</v>
      </c>
      <c r="C22" s="7">
        <v>2909963</v>
      </c>
      <c r="D22" s="7">
        <v>0</v>
      </c>
    </row>
    <row r="23" spans="1:4" ht="13">
      <c r="A23" s="6" t="s">
        <v>290</v>
      </c>
      <c r="B23" s="27">
        <v>407</v>
      </c>
      <c r="C23" s="7">
        <f>C26+C27+C31+C32</f>
        <v>2859760</v>
      </c>
      <c r="D23" s="7">
        <v>0</v>
      </c>
    </row>
    <row r="24" spans="1:4" ht="15" customHeight="1">
      <c r="A24" s="6" t="s">
        <v>291</v>
      </c>
      <c r="B24" s="27">
        <v>408</v>
      </c>
      <c r="C24" s="7">
        <v>0</v>
      </c>
      <c r="D24" s="7">
        <v>0</v>
      </c>
    </row>
    <row r="25" spans="1:4" ht="13">
      <c r="A25" s="6" t="s">
        <v>292</v>
      </c>
      <c r="B25" s="27">
        <v>409</v>
      </c>
      <c r="C25" s="7">
        <v>0</v>
      </c>
      <c r="D25" s="7">
        <v>0</v>
      </c>
    </row>
    <row r="26" spans="1:4" ht="13">
      <c r="A26" s="6" t="s">
        <v>293</v>
      </c>
      <c r="B26" s="27">
        <v>410</v>
      </c>
      <c r="C26" s="7">
        <v>2810000</v>
      </c>
      <c r="D26" s="7">
        <v>0</v>
      </c>
    </row>
    <row r="27" spans="1:4" ht="13">
      <c r="A27" s="6" t="s">
        <v>294</v>
      </c>
      <c r="B27" s="27">
        <v>411</v>
      </c>
      <c r="C27" s="7">
        <v>33540</v>
      </c>
      <c r="D27" s="7">
        <v>0</v>
      </c>
    </row>
    <row r="28" spans="1:4" ht="13">
      <c r="A28" s="6" t="s">
        <v>295</v>
      </c>
      <c r="B28" s="27">
        <v>412</v>
      </c>
      <c r="C28" s="7">
        <v>0</v>
      </c>
      <c r="D28" s="7">
        <v>0</v>
      </c>
    </row>
    <row r="29" spans="1:4" ht="13">
      <c r="A29" s="6" t="s">
        <v>296</v>
      </c>
      <c r="B29" s="27">
        <v>413</v>
      </c>
      <c r="C29" s="7">
        <v>0</v>
      </c>
      <c r="D29" s="7">
        <v>0</v>
      </c>
    </row>
    <row r="30" spans="1:4" ht="13">
      <c r="A30" s="6" t="s">
        <v>297</v>
      </c>
      <c r="B30" s="27">
        <v>414</v>
      </c>
      <c r="C30" s="7">
        <v>0</v>
      </c>
      <c r="D30" s="7">
        <v>0</v>
      </c>
    </row>
    <row r="31" spans="1:4" ht="13">
      <c r="A31" s="6" t="s">
        <v>298</v>
      </c>
      <c r="B31" s="27">
        <v>415</v>
      </c>
      <c r="C31" s="7">
        <v>119</v>
      </c>
      <c r="D31" s="7">
        <v>0</v>
      </c>
    </row>
    <row r="32" spans="1:4" ht="13">
      <c r="A32" s="6" t="s">
        <v>299</v>
      </c>
      <c r="B32" s="27">
        <v>416</v>
      </c>
      <c r="C32" s="7">
        <v>16101</v>
      </c>
      <c r="D32" s="7">
        <v>0</v>
      </c>
    </row>
    <row r="33" spans="1:4" ht="13">
      <c r="A33" s="6" t="s">
        <v>300</v>
      </c>
      <c r="B33" s="27">
        <v>417</v>
      </c>
      <c r="C33" s="7">
        <v>0</v>
      </c>
      <c r="D33" s="7">
        <v>0</v>
      </c>
    </row>
    <row r="34" spans="1:4" ht="13">
      <c r="A34" s="6" t="s">
        <v>301</v>
      </c>
      <c r="B34" s="27">
        <v>418</v>
      </c>
      <c r="C34" s="7">
        <v>0</v>
      </c>
      <c r="D34" s="7">
        <v>0</v>
      </c>
    </row>
    <row r="35" spans="1:4" ht="14.25" customHeight="1">
      <c r="A35" s="6" t="s">
        <v>302</v>
      </c>
      <c r="B35" s="27">
        <v>419</v>
      </c>
      <c r="C35" s="37">
        <f>C17-C23</f>
        <v>50298</v>
      </c>
      <c r="D35" s="7">
        <v>0</v>
      </c>
    </row>
    <row r="36" spans="1:4" ht="13">
      <c r="A36" s="6" t="s">
        <v>303</v>
      </c>
      <c r="B36" s="27">
        <v>420</v>
      </c>
      <c r="C36" s="7">
        <v>0</v>
      </c>
      <c r="D36" s="7">
        <v>0</v>
      </c>
    </row>
    <row r="37" spans="1:4" ht="25.5" customHeight="1">
      <c r="A37" s="38" t="s">
        <v>304</v>
      </c>
      <c r="B37" s="34">
        <v>421</v>
      </c>
      <c r="C37" s="7">
        <v>0</v>
      </c>
      <c r="D37" s="7">
        <v>0</v>
      </c>
    </row>
    <row r="38" spans="1:4" ht="13">
      <c r="A38" s="6" t="s">
        <v>305</v>
      </c>
      <c r="B38" s="27">
        <v>422</v>
      </c>
      <c r="C38" s="7">
        <v>0</v>
      </c>
      <c r="D38" s="7">
        <v>0</v>
      </c>
    </row>
    <row r="39" spans="1:4" ht="13">
      <c r="A39" s="6" t="s">
        <v>306</v>
      </c>
      <c r="B39" s="27">
        <v>423</v>
      </c>
      <c r="C39" s="7">
        <v>0</v>
      </c>
      <c r="D39" s="7">
        <v>0</v>
      </c>
    </row>
    <row r="40" spans="1:4" ht="13">
      <c r="A40" s="6" t="s">
        <v>307</v>
      </c>
      <c r="B40" s="27">
        <v>424</v>
      </c>
      <c r="C40" s="7">
        <v>0</v>
      </c>
      <c r="D40" s="7">
        <v>0</v>
      </c>
    </row>
    <row r="41" spans="1:4" ht="13">
      <c r="A41" s="6" t="s">
        <v>308</v>
      </c>
      <c r="B41" s="27">
        <v>425</v>
      </c>
      <c r="C41" s="7">
        <v>0</v>
      </c>
      <c r="D41" s="7">
        <v>0</v>
      </c>
    </row>
    <row r="42" spans="1:4" ht="13">
      <c r="A42" s="6" t="s">
        <v>309</v>
      </c>
      <c r="B42" s="27">
        <v>426</v>
      </c>
      <c r="C42" s="7">
        <v>0</v>
      </c>
      <c r="D42" s="7">
        <v>0</v>
      </c>
    </row>
    <row r="43" spans="1:4" ht="13">
      <c r="A43" s="6" t="s">
        <v>310</v>
      </c>
      <c r="B43" s="27">
        <v>427</v>
      </c>
      <c r="C43" s="7">
        <v>0</v>
      </c>
      <c r="D43" s="7">
        <v>0</v>
      </c>
    </row>
    <row r="44" spans="1:4" ht="13">
      <c r="A44" s="6" t="s">
        <v>311</v>
      </c>
      <c r="B44" s="27">
        <v>428</v>
      </c>
      <c r="C44" s="7">
        <v>0</v>
      </c>
      <c r="D44" s="7">
        <v>0</v>
      </c>
    </row>
    <row r="45" spans="1:4" ht="13">
      <c r="A45" s="6" t="s">
        <v>312</v>
      </c>
      <c r="B45" s="27">
        <v>429</v>
      </c>
      <c r="C45" s="7">
        <v>0</v>
      </c>
      <c r="D45" s="7">
        <v>0</v>
      </c>
    </row>
    <row r="46" spans="1:4" ht="24.75" customHeight="1">
      <c r="A46" s="12" t="s">
        <v>313</v>
      </c>
      <c r="B46" s="27">
        <v>430</v>
      </c>
      <c r="C46" s="7">
        <v>0</v>
      </c>
      <c r="D46" s="7">
        <v>0</v>
      </c>
    </row>
    <row r="47" spans="1:4" ht="13">
      <c r="A47" s="6" t="s">
        <v>314</v>
      </c>
      <c r="B47" s="27">
        <v>431</v>
      </c>
      <c r="C47" s="7">
        <v>0</v>
      </c>
      <c r="D47" s="7">
        <v>0</v>
      </c>
    </row>
    <row r="48" spans="1:4" ht="13">
      <c r="A48" s="6" t="s">
        <v>315</v>
      </c>
      <c r="B48" s="27">
        <v>432</v>
      </c>
      <c r="C48" s="7">
        <v>0</v>
      </c>
      <c r="D48" s="7">
        <v>0</v>
      </c>
    </row>
    <row r="49" spans="1:4" ht="13">
      <c r="A49" s="6" t="s">
        <v>316</v>
      </c>
      <c r="B49" s="27">
        <v>433</v>
      </c>
      <c r="C49" s="7">
        <f>C17+C37</f>
        <v>2910058</v>
      </c>
      <c r="D49" s="7">
        <v>0</v>
      </c>
    </row>
    <row r="50" spans="1:4" ht="13">
      <c r="A50" s="6" t="s">
        <v>317</v>
      </c>
      <c r="B50" s="27">
        <v>434</v>
      </c>
      <c r="C50" s="7">
        <f>C23+C41</f>
        <v>2859760</v>
      </c>
      <c r="D50" s="7">
        <v>0</v>
      </c>
    </row>
    <row r="51" spans="1:4" ht="13">
      <c r="A51" s="6" t="s">
        <v>318</v>
      </c>
      <c r="B51" s="27">
        <v>435</v>
      </c>
      <c r="C51" s="7">
        <f>C49-C50</f>
        <v>50298</v>
      </c>
      <c r="D51" s="7">
        <v>0</v>
      </c>
    </row>
    <row r="52" spans="1:4" ht="13">
      <c r="A52" s="6" t="s">
        <v>319</v>
      </c>
      <c r="B52" s="27">
        <v>436</v>
      </c>
      <c r="C52" s="7">
        <v>0</v>
      </c>
      <c r="D52" s="7">
        <v>0</v>
      </c>
    </row>
    <row r="53" spans="1:4" ht="13">
      <c r="A53" s="6" t="s">
        <v>320</v>
      </c>
      <c r="B53" s="27">
        <v>437</v>
      </c>
      <c r="C53" s="7">
        <v>0</v>
      </c>
      <c r="D53" s="7">
        <v>0</v>
      </c>
    </row>
    <row r="54" spans="1:4" ht="13">
      <c r="A54" s="6" t="s">
        <v>321</v>
      </c>
      <c r="B54" s="27">
        <v>438</v>
      </c>
      <c r="C54" s="7">
        <v>0</v>
      </c>
      <c r="D54" s="7">
        <v>0</v>
      </c>
    </row>
    <row r="55" spans="1:4" ht="13">
      <c r="A55" s="6" t="s">
        <v>322</v>
      </c>
      <c r="B55" s="27">
        <v>439</v>
      </c>
      <c r="C55" s="7">
        <v>0</v>
      </c>
      <c r="D55" s="7">
        <v>0</v>
      </c>
    </row>
    <row r="56" spans="1:4" ht="22.5" customHeight="1">
      <c r="A56" s="12" t="s">
        <v>323</v>
      </c>
      <c r="B56" s="27">
        <v>440</v>
      </c>
      <c r="C56" s="7">
        <f>C53+C51-C52+C54-C55</f>
        <v>50298</v>
      </c>
      <c r="D56" s="7">
        <v>0</v>
      </c>
    </row>
    <row r="57" spans="1:4" ht="13">
      <c r="C57" s="37"/>
    </row>
    <row r="58" spans="1:4" ht="24.75" customHeight="1">
      <c r="A58" s="14" t="s">
        <v>161</v>
      </c>
      <c r="B58" s="1" t="s">
        <v>163</v>
      </c>
      <c r="C58" s="2" t="s">
        <v>324</v>
      </c>
      <c r="D58" s="33" t="s">
        <v>164</v>
      </c>
    </row>
    <row r="59" spans="1:4" ht="24.75" customHeight="1">
      <c r="A59" s="39" t="s">
        <v>165</v>
      </c>
      <c r="C59" s="40" t="s">
        <v>166</v>
      </c>
      <c r="D59" s="22" t="s">
        <v>167</v>
      </c>
    </row>
    <row r="60" spans="1:4" ht="22.5" customHeight="1"/>
    <row r="61" spans="1:4" ht="48" customHeight="1"/>
  </sheetData>
  <mergeCells count="6">
    <mergeCell ref="B14:B15"/>
    <mergeCell ref="C14:D14"/>
    <mergeCell ref="A10:D10"/>
    <mergeCell ref="A14:A15"/>
    <mergeCell ref="A9:D9"/>
    <mergeCell ref="A11:D11"/>
  </mergeCells>
  <printOptions horizontalCentered="1"/>
  <pageMargins left="0.70866141732283472" right="0.70866141732283472" top="0.74803149606299213" bottom="0.74803149606299213" header="0.31496062992125984" footer="0.31496062992125984"/>
  <pageSetup scale="79" orientation="portrait" r:id="rId1"/>
  <headerFooter alignWithMargins="0"/>
  <rowBreaks count="1" manualBreakCount="1">
    <brk id="60" max="4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A2:IV35"/>
  <sheetViews>
    <sheetView view="pageBreakPreview" topLeftCell="A19" zoomScaleNormal="100" zoomScaleSheetLayoutView="100" workbookViewId="0"/>
  </sheetViews>
  <sheetFormatPr defaultColWidth="8" defaultRowHeight="12.75" customHeight="1"/>
  <cols>
    <col min="1" max="1" width="10.81640625" style="2" customWidth="1"/>
    <col min="2" max="2" width="5.7265625" style="2" customWidth="1"/>
    <col min="3" max="3" width="57.54296875" style="2" customWidth="1"/>
    <col min="4" max="4" width="7.1796875" style="2" customWidth="1"/>
    <col min="5" max="6" width="16.453125" style="2" customWidth="1"/>
    <col min="7" max="7" width="18.26953125" style="41" hidden="1" customWidth="1"/>
    <col min="8" max="256" width="9.1796875" style="41" customWidth="1"/>
  </cols>
  <sheetData>
    <row r="2" spans="2:6" ht="13">
      <c r="B2" s="2" t="str">
        <f>'1'!A1</f>
        <v xml:space="preserve">Naziv investicionog fonda: ONIF Cash fund </v>
      </c>
    </row>
    <row r="3" spans="2:6" ht="13">
      <c r="B3" s="2" t="str">
        <f>'1'!A2</f>
        <v xml:space="preserve">Registarski broj investicionog fonda: </v>
      </c>
    </row>
    <row r="4" spans="2:6" ht="13">
      <c r="B4" s="2" t="str">
        <f>'1'!A3</f>
        <v>Naziv društva za upravljanje investicionim fondom: Društvo za upravljanje investicionim fondovima Kristal invest A.D. Banja Luka</v>
      </c>
    </row>
    <row r="5" spans="2:6" ht="13">
      <c r="B5" s="2" t="str">
        <f>'1'!A4</f>
        <v>Matični broj društva za upravljanje investicionim fondom: 01935615</v>
      </c>
    </row>
    <row r="6" spans="2:6" ht="13">
      <c r="B6" s="2" t="str">
        <f>'1'!A5</f>
        <v>JIB društva za upravljanje investicionim fondom: 4400819920004</v>
      </c>
    </row>
    <row r="7" spans="2:6" ht="13">
      <c r="B7" s="2" t="str">
        <f>'1'!A6</f>
        <v>JIB zatvorenog investicionog fonda: JP-N-21</v>
      </c>
    </row>
    <row r="10" spans="2:6" ht="13">
      <c r="B10" s="145" t="s">
        <v>325</v>
      </c>
      <c r="C10" s="145"/>
      <c r="D10" s="145"/>
      <c r="E10" s="145"/>
      <c r="F10" s="145"/>
    </row>
    <row r="11" spans="2:6" ht="13">
      <c r="B11" s="145" t="s">
        <v>326</v>
      </c>
      <c r="C11" s="145"/>
      <c r="D11" s="145"/>
      <c r="E11" s="145"/>
      <c r="F11" s="145"/>
    </row>
    <row r="12" spans="2:6" ht="13">
      <c r="B12" s="1"/>
      <c r="C12" s="1"/>
      <c r="D12" s="1"/>
      <c r="E12" s="1"/>
      <c r="F12" s="1"/>
    </row>
    <row r="13" spans="2:6" ht="13">
      <c r="F13" s="2" t="s">
        <v>8</v>
      </c>
    </row>
    <row r="14" spans="2:6" ht="25.5" customHeight="1">
      <c r="B14" s="9" t="s">
        <v>327</v>
      </c>
      <c r="C14" s="4" t="s">
        <v>328</v>
      </c>
      <c r="D14" s="4" t="s">
        <v>11</v>
      </c>
      <c r="E14" s="4" t="s">
        <v>12</v>
      </c>
      <c r="F14" s="4" t="s">
        <v>171</v>
      </c>
    </row>
    <row r="15" spans="2:6" ht="13">
      <c r="B15" s="42">
        <v>1</v>
      </c>
      <c r="C15" s="42">
        <v>2</v>
      </c>
      <c r="D15" s="42">
        <v>3</v>
      </c>
      <c r="E15" s="42">
        <v>4</v>
      </c>
      <c r="F15" s="42">
        <v>5</v>
      </c>
    </row>
    <row r="16" spans="2:6" ht="19.5" customHeight="1">
      <c r="B16" s="42" t="s">
        <v>329</v>
      </c>
      <c r="C16" s="43" t="s">
        <v>330</v>
      </c>
      <c r="D16" s="42">
        <v>501</v>
      </c>
      <c r="E16" s="44"/>
      <c r="F16" s="44"/>
    </row>
    <row r="17" spans="1:7" ht="20.149999999999999" customHeight="1">
      <c r="B17" s="42" t="s">
        <v>235</v>
      </c>
      <c r="C17" s="43" t="s">
        <v>331</v>
      </c>
      <c r="D17" s="42">
        <v>502</v>
      </c>
      <c r="E17" s="45">
        <v>3819322</v>
      </c>
      <c r="F17" s="45">
        <v>0</v>
      </c>
    </row>
    <row r="18" spans="1:7" ht="20.149999999999999" customHeight="1">
      <c r="B18" s="42" t="s">
        <v>237</v>
      </c>
      <c r="C18" s="43" t="s">
        <v>332</v>
      </c>
      <c r="D18" s="42">
        <v>503</v>
      </c>
      <c r="E18" s="46">
        <v>129557961</v>
      </c>
      <c r="F18" s="46">
        <v>0</v>
      </c>
    </row>
    <row r="19" spans="1:7" ht="20.149999999999999" customHeight="1">
      <c r="B19" s="42" t="s">
        <v>239</v>
      </c>
      <c r="C19" s="43" t="s">
        <v>333</v>
      </c>
      <c r="D19" s="42">
        <v>504</v>
      </c>
      <c r="E19" s="46">
        <v>2.9499999999999998E-2</v>
      </c>
      <c r="F19" s="46">
        <v>0</v>
      </c>
    </row>
    <row r="20" spans="1:7" ht="18.75" customHeight="1">
      <c r="B20" s="42" t="s">
        <v>334</v>
      </c>
      <c r="C20" s="43" t="s">
        <v>335</v>
      </c>
      <c r="D20" s="42">
        <v>505</v>
      </c>
      <c r="E20" s="45"/>
      <c r="F20" s="45"/>
    </row>
    <row r="21" spans="1:7" ht="20.149999999999999" customHeight="1">
      <c r="B21" s="42" t="s">
        <v>235</v>
      </c>
      <c r="C21" s="43" t="s">
        <v>336</v>
      </c>
      <c r="D21" s="42">
        <v>506</v>
      </c>
      <c r="E21" s="45">
        <v>3919737</v>
      </c>
      <c r="F21" s="45">
        <v>0</v>
      </c>
    </row>
    <row r="22" spans="1:7" ht="20.149999999999999" customHeight="1">
      <c r="B22" s="42" t="s">
        <v>237</v>
      </c>
      <c r="C22" s="43" t="s">
        <v>337</v>
      </c>
      <c r="D22" s="42">
        <v>507</v>
      </c>
      <c r="E22" s="46">
        <v>129557961</v>
      </c>
      <c r="F22" s="46">
        <v>0</v>
      </c>
    </row>
    <row r="23" spans="1:7" ht="20.149999999999999" customHeight="1">
      <c r="B23" s="42" t="s">
        <v>239</v>
      </c>
      <c r="C23" s="43" t="s">
        <v>338</v>
      </c>
      <c r="D23" s="42">
        <v>508</v>
      </c>
      <c r="E23" s="46">
        <v>3.0300000000000001E-2</v>
      </c>
      <c r="F23" s="46">
        <v>0</v>
      </c>
    </row>
    <row r="24" spans="1:7" ht="20.149999999999999" customHeight="1">
      <c r="B24" s="42" t="s">
        <v>339</v>
      </c>
      <c r="C24" s="43" t="s">
        <v>340</v>
      </c>
      <c r="D24" s="42">
        <v>509</v>
      </c>
      <c r="E24" s="45"/>
      <c r="F24" s="45"/>
      <c r="G24" s="47" t="s">
        <v>341</v>
      </c>
    </row>
    <row r="25" spans="1:7" ht="18" customHeight="1">
      <c r="B25" s="42" t="s">
        <v>235</v>
      </c>
      <c r="C25" s="43" t="s">
        <v>342</v>
      </c>
      <c r="D25" s="42">
        <v>510</v>
      </c>
      <c r="E25" s="46">
        <v>7.1999999999999998E-3</v>
      </c>
      <c r="F25" s="46">
        <v>0</v>
      </c>
      <c r="G25" s="48">
        <v>103598555.66</v>
      </c>
    </row>
    <row r="26" spans="1:7" ht="18.75" customHeight="1">
      <c r="B26" s="42" t="s">
        <v>237</v>
      </c>
      <c r="C26" s="43" t="s">
        <v>343</v>
      </c>
      <c r="D26" s="42">
        <v>511</v>
      </c>
      <c r="E26" s="49">
        <v>-6.7999999999999996E-3</v>
      </c>
      <c r="F26" s="49">
        <v>0</v>
      </c>
      <c r="G26" s="41" t="s">
        <v>344</v>
      </c>
    </row>
    <row r="27" spans="1:7" ht="20.149999999999999" customHeight="1">
      <c r="B27" s="42" t="s">
        <v>239</v>
      </c>
      <c r="C27" s="43" t="s">
        <v>345</v>
      </c>
      <c r="D27" s="42">
        <v>512</v>
      </c>
      <c r="E27" s="45">
        <v>0</v>
      </c>
      <c r="F27" s="45">
        <v>0</v>
      </c>
    </row>
    <row r="28" spans="1:7" ht="20.149999999999999" customHeight="1">
      <c r="B28" s="42" t="s">
        <v>241</v>
      </c>
      <c r="C28" s="43" t="s">
        <v>346</v>
      </c>
      <c r="D28" s="42">
        <v>513</v>
      </c>
      <c r="E28" s="46">
        <v>2.63E-2</v>
      </c>
      <c r="F28" s="46">
        <v>0</v>
      </c>
    </row>
    <row r="31" spans="1:7" ht="16.5" customHeight="1">
      <c r="A31" s="146" t="s">
        <v>161</v>
      </c>
      <c r="B31" s="146"/>
      <c r="C31" s="15" t="s">
        <v>347</v>
      </c>
      <c r="D31" s="147" t="s">
        <v>163</v>
      </c>
      <c r="E31" s="136" t="s">
        <v>348</v>
      </c>
      <c r="F31" s="136"/>
    </row>
    <row r="32" spans="1:7" ht="16.5" customHeight="1">
      <c r="A32" s="146" t="s">
        <v>349</v>
      </c>
      <c r="B32" s="146"/>
      <c r="C32" s="17" t="s">
        <v>166</v>
      </c>
      <c r="D32" s="147"/>
      <c r="E32" s="136"/>
      <c r="F32" s="136"/>
    </row>
    <row r="33" spans="3:7" ht="13">
      <c r="E33" s="137" t="s">
        <v>167</v>
      </c>
      <c r="F33" s="137"/>
    </row>
    <row r="34" spans="3:7" ht="17.25" customHeight="1"/>
    <row r="35" spans="3:7" ht="23.25" customHeight="1">
      <c r="C35" s="140"/>
      <c r="D35" s="140"/>
      <c r="E35" s="140"/>
      <c r="F35" s="140"/>
      <c r="G35" s="140"/>
    </row>
  </sheetData>
  <mergeCells count="8">
    <mergeCell ref="C35:G35"/>
    <mergeCell ref="A31:B31"/>
    <mergeCell ref="B11:F11"/>
    <mergeCell ref="E33:F33"/>
    <mergeCell ref="B10:F10"/>
    <mergeCell ref="A32:B32"/>
    <mergeCell ref="D31:D32"/>
    <mergeCell ref="E31:F32"/>
  </mergeCells>
  <pageMargins left="0.43307086614173229" right="0.31496062992125984" top="0.74803149606299213" bottom="0.9055118110236221" header="0.27559055118110237" footer="0.31496062992125984"/>
  <pageSetup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</sheetPr>
  <dimension ref="A1:IV62"/>
  <sheetViews>
    <sheetView view="pageBreakPreview" topLeftCell="A16" zoomScaleNormal="100" zoomScaleSheetLayoutView="100" workbookViewId="0">
      <selection activeCell="E15" sqref="E15"/>
    </sheetView>
  </sheetViews>
  <sheetFormatPr defaultColWidth="8" defaultRowHeight="12.75" customHeight="1"/>
  <cols>
    <col min="1" max="1" width="47" style="23" customWidth="1"/>
    <col min="2" max="2" width="10.7265625" style="50" customWidth="1"/>
    <col min="3" max="3" width="11.81640625" style="3" customWidth="1"/>
    <col min="4" max="4" width="5.1796875" style="2" customWidth="1"/>
    <col min="5" max="5" width="12.54296875" style="51" customWidth="1"/>
    <col min="6" max="6" width="5.26953125" style="15" customWidth="1"/>
    <col min="7" max="7" width="12.7265625" style="52" customWidth="1"/>
    <col min="8" max="8" width="5.26953125" style="15" customWidth="1"/>
    <col min="9" max="9" width="16.54296875" style="53" customWidth="1"/>
    <col min="10" max="10" width="7.54296875" style="15" customWidth="1"/>
    <col min="11" max="11" width="12" style="52" customWidth="1"/>
    <col min="12" max="12" width="5.453125" style="54" customWidth="1"/>
    <col min="13" max="13" width="16.81640625" style="53" customWidth="1"/>
    <col min="14" max="14" width="6.453125" style="15" customWidth="1"/>
    <col min="15" max="15" width="13.1796875" style="52" customWidth="1"/>
    <col min="16" max="16" width="6.453125" style="15" customWidth="1"/>
    <col min="17" max="17" width="13.26953125" style="52" customWidth="1"/>
    <col min="18" max="18" width="32.453125" style="2" hidden="1" customWidth="1"/>
    <col min="19" max="19" width="14.81640625" style="2" hidden="1" customWidth="1"/>
    <col min="20" max="20" width="9.1796875" style="2" customWidth="1"/>
    <col min="21" max="21" width="21" style="2" customWidth="1"/>
    <col min="22" max="256" width="9.1796875" style="2" customWidth="1"/>
  </cols>
  <sheetData>
    <row r="1" spans="1:18" ht="13">
      <c r="A1" s="2" t="str">
        <f>'1'!A1</f>
        <v xml:space="preserve">Naziv investicionog fonda: ONIF Cash fund </v>
      </c>
    </row>
    <row r="2" spans="1:18" ht="13">
      <c r="A2" s="2" t="str">
        <f>'1'!A2</f>
        <v xml:space="preserve">Registarski broj investicionog fonda: </v>
      </c>
    </row>
    <row r="3" spans="1:18" ht="13">
      <c r="A3" s="2" t="str">
        <f>'1'!A3</f>
        <v>Naziv društva za upravljanje investicionim fondom: Društvo za upravljanje investicionim fondovima Kristal invest A.D. Banja Luka</v>
      </c>
    </row>
    <row r="4" spans="1:18" ht="13">
      <c r="A4" s="2" t="str">
        <f>'1'!A4</f>
        <v>Matični broj društva za upravljanje investicionim fondom: 01935615</v>
      </c>
    </row>
    <row r="5" spans="1:18" ht="13">
      <c r="A5" s="2" t="str">
        <f>'1'!A5</f>
        <v>JIB društva za upravljanje investicionim fondom: 4400819920004</v>
      </c>
    </row>
    <row r="6" spans="1:18" ht="13">
      <c r="A6" s="2" t="str">
        <f>'1'!A6</f>
        <v>JIB zatvorenog investicionog fonda: JP-N-21</v>
      </c>
    </row>
    <row r="8" spans="1:18" ht="13">
      <c r="A8" s="145" t="s">
        <v>350</v>
      </c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145"/>
      <c r="N8" s="145"/>
      <c r="O8" s="145"/>
      <c r="P8" s="145"/>
      <c r="Q8" s="145"/>
    </row>
    <row r="9" spans="1:18" ht="13">
      <c r="A9" s="145" t="s">
        <v>351</v>
      </c>
      <c r="B9" s="145"/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5"/>
      <c r="O9" s="145"/>
      <c r="P9" s="145"/>
      <c r="Q9" s="145"/>
    </row>
    <row r="10" spans="1:18" ht="13">
      <c r="A10" s="16"/>
      <c r="B10" s="55"/>
      <c r="C10" s="56"/>
      <c r="D10" s="57"/>
      <c r="E10" s="58"/>
      <c r="F10" s="59"/>
      <c r="G10" s="60"/>
      <c r="H10" s="59"/>
      <c r="I10" s="61"/>
      <c r="J10" s="59"/>
      <c r="K10" s="60"/>
      <c r="L10" s="62"/>
      <c r="M10" s="61"/>
      <c r="N10" s="59"/>
      <c r="O10" s="60"/>
      <c r="P10" s="59"/>
      <c r="Q10" s="60"/>
    </row>
    <row r="11" spans="1:18" ht="13">
      <c r="A11" s="23" t="s">
        <v>352</v>
      </c>
    </row>
    <row r="12" spans="1:18" ht="45.75" customHeight="1">
      <c r="A12" s="156" t="s">
        <v>353</v>
      </c>
      <c r="B12" s="157"/>
      <c r="C12" s="158"/>
      <c r="D12" s="153" t="s">
        <v>11</v>
      </c>
      <c r="E12" s="161" t="s">
        <v>354</v>
      </c>
      <c r="F12" s="153" t="s">
        <v>11</v>
      </c>
      <c r="G12" s="159" t="s">
        <v>355</v>
      </c>
      <c r="H12" s="153" t="s">
        <v>11</v>
      </c>
      <c r="I12" s="151" t="s">
        <v>356</v>
      </c>
      <c r="J12" s="153" t="s">
        <v>11</v>
      </c>
      <c r="K12" s="159" t="s">
        <v>357</v>
      </c>
      <c r="L12" s="148" t="s">
        <v>11</v>
      </c>
      <c r="M12" s="151" t="s">
        <v>358</v>
      </c>
      <c r="N12" s="153" t="s">
        <v>11</v>
      </c>
      <c r="O12" s="159" t="s">
        <v>359</v>
      </c>
      <c r="P12" s="153" t="s">
        <v>11</v>
      </c>
      <c r="Q12" s="159" t="s">
        <v>360</v>
      </c>
      <c r="R12" s="63"/>
    </row>
    <row r="13" spans="1:18" ht="63" customHeight="1">
      <c r="A13" s="4" t="s">
        <v>361</v>
      </c>
      <c r="B13" s="4" t="s">
        <v>362</v>
      </c>
      <c r="C13" s="4" t="s">
        <v>363</v>
      </c>
      <c r="D13" s="154"/>
      <c r="E13" s="162"/>
      <c r="F13" s="154"/>
      <c r="G13" s="160"/>
      <c r="H13" s="154"/>
      <c r="I13" s="152"/>
      <c r="J13" s="154"/>
      <c r="K13" s="160"/>
      <c r="L13" s="149"/>
      <c r="M13" s="152"/>
      <c r="N13" s="154"/>
      <c r="O13" s="160"/>
      <c r="P13" s="154"/>
      <c r="Q13" s="160"/>
      <c r="R13" s="63">
        <v>102235371.31999999</v>
      </c>
    </row>
    <row r="14" spans="1:18" ht="13">
      <c r="A14" s="156">
        <v>1</v>
      </c>
      <c r="B14" s="157"/>
      <c r="C14" s="158"/>
      <c r="D14" s="155"/>
      <c r="E14" s="64">
        <v>2</v>
      </c>
      <c r="F14" s="155"/>
      <c r="G14" s="64">
        <v>3</v>
      </c>
      <c r="H14" s="155"/>
      <c r="I14" s="4">
        <v>4</v>
      </c>
      <c r="J14" s="155"/>
      <c r="K14" s="64">
        <v>5</v>
      </c>
      <c r="L14" s="150"/>
      <c r="M14" s="4">
        <v>6</v>
      </c>
      <c r="N14" s="155"/>
      <c r="O14" s="64">
        <v>7</v>
      </c>
      <c r="P14" s="155"/>
      <c r="Q14" s="64">
        <v>8</v>
      </c>
      <c r="R14" s="63"/>
    </row>
    <row r="15" spans="1:18" ht="19.5" customHeight="1">
      <c r="A15" s="65" t="s">
        <v>364</v>
      </c>
      <c r="B15" s="4"/>
      <c r="C15" s="27"/>
      <c r="D15" s="42" t="s">
        <v>365</v>
      </c>
      <c r="E15" s="66"/>
      <c r="F15" s="67" t="s">
        <v>366</v>
      </c>
      <c r="G15" s="68"/>
      <c r="H15" s="69" t="s">
        <v>367</v>
      </c>
      <c r="I15" s="70"/>
      <c r="J15" s="69" t="s">
        <v>368</v>
      </c>
      <c r="K15" s="71"/>
      <c r="L15" s="69" t="s">
        <v>369</v>
      </c>
      <c r="M15" s="72"/>
      <c r="N15" s="67" t="s">
        <v>370</v>
      </c>
      <c r="O15" s="71"/>
      <c r="P15" s="67" t="s">
        <v>371</v>
      </c>
      <c r="Q15" s="71"/>
      <c r="R15" s="73"/>
    </row>
    <row r="16" spans="1:18" ht="19.5" customHeight="1">
      <c r="A16" s="65" t="s">
        <v>372</v>
      </c>
      <c r="B16" s="4"/>
      <c r="C16" s="27"/>
      <c r="D16" s="42" t="s">
        <v>373</v>
      </c>
      <c r="E16" s="66"/>
      <c r="F16" s="67" t="s">
        <v>374</v>
      </c>
      <c r="G16" s="68"/>
      <c r="H16" s="69" t="s">
        <v>375</v>
      </c>
      <c r="I16" s="70">
        <v>106322.87</v>
      </c>
      <c r="J16" s="69" t="s">
        <v>376</v>
      </c>
      <c r="K16" s="71"/>
      <c r="L16" s="69" t="s">
        <v>377</v>
      </c>
      <c r="M16" s="72">
        <v>163490.54999999999</v>
      </c>
      <c r="N16" s="67" t="s">
        <v>378</v>
      </c>
      <c r="O16" s="71"/>
      <c r="P16" s="67" t="s">
        <v>379</v>
      </c>
      <c r="Q16" s="71">
        <v>4.1612</v>
      </c>
      <c r="R16" s="73"/>
    </row>
    <row r="17" spans="1:18" ht="19.5" customHeight="1">
      <c r="A17" s="65" t="s">
        <v>380</v>
      </c>
      <c r="B17" s="4" t="s">
        <v>381</v>
      </c>
      <c r="C17" s="27" t="s">
        <v>382</v>
      </c>
      <c r="D17" s="42"/>
      <c r="E17" s="66">
        <v>4823936</v>
      </c>
      <c r="F17" s="67"/>
      <c r="G17" s="68">
        <v>0</v>
      </c>
      <c r="H17" s="69"/>
      <c r="I17" s="70">
        <v>0</v>
      </c>
      <c r="J17" s="69"/>
      <c r="K17" s="71">
        <v>0</v>
      </c>
      <c r="L17" s="69"/>
      <c r="M17" s="72">
        <v>0</v>
      </c>
      <c r="N17" s="67"/>
      <c r="O17" s="71">
        <v>0.66159999999999997</v>
      </c>
      <c r="P17" s="67"/>
      <c r="Q17" s="71">
        <v>0</v>
      </c>
      <c r="R17" s="73"/>
    </row>
    <row r="18" spans="1:18" ht="19.5" customHeight="1">
      <c r="A18" s="65" t="s">
        <v>383</v>
      </c>
      <c r="B18" s="4" t="s">
        <v>381</v>
      </c>
      <c r="C18" s="27" t="s">
        <v>384</v>
      </c>
      <c r="D18" s="42"/>
      <c r="E18" s="66">
        <v>108541</v>
      </c>
      <c r="F18" s="67"/>
      <c r="G18" s="68">
        <v>0</v>
      </c>
      <c r="H18" s="69"/>
      <c r="I18" s="70">
        <v>0</v>
      </c>
      <c r="J18" s="69"/>
      <c r="K18" s="71">
        <v>0</v>
      </c>
      <c r="L18" s="69"/>
      <c r="M18" s="72">
        <v>0</v>
      </c>
      <c r="N18" s="67"/>
      <c r="O18" s="71">
        <v>3.7713000000000001</v>
      </c>
      <c r="P18" s="67"/>
      <c r="Q18" s="71">
        <v>0</v>
      </c>
      <c r="R18" s="73"/>
    </row>
    <row r="19" spans="1:18" ht="19.5" customHeight="1">
      <c r="A19" s="65" t="s">
        <v>385</v>
      </c>
      <c r="B19" s="4" t="s">
        <v>381</v>
      </c>
      <c r="C19" s="27" t="s">
        <v>386</v>
      </c>
      <c r="D19" s="42"/>
      <c r="E19" s="66">
        <v>218285</v>
      </c>
      <c r="F19" s="67"/>
      <c r="G19" s="68">
        <v>0.1862</v>
      </c>
      <c r="H19" s="69"/>
      <c r="I19" s="70">
        <v>40644.67</v>
      </c>
      <c r="J19" s="69"/>
      <c r="K19" s="71">
        <v>0.1862</v>
      </c>
      <c r="L19" s="69"/>
      <c r="M19" s="72">
        <v>40644.67</v>
      </c>
      <c r="N19" s="67"/>
      <c r="O19" s="71">
        <v>9.2921999999999993</v>
      </c>
      <c r="P19" s="67"/>
      <c r="Q19" s="71">
        <v>1.0345</v>
      </c>
      <c r="R19" s="73"/>
    </row>
    <row r="20" spans="1:18" ht="19.5" customHeight="1">
      <c r="A20" s="65" t="s">
        <v>387</v>
      </c>
      <c r="B20" s="4" t="s">
        <v>381</v>
      </c>
      <c r="C20" s="27" t="s">
        <v>388</v>
      </c>
      <c r="D20" s="42"/>
      <c r="E20" s="66">
        <v>44198</v>
      </c>
      <c r="F20" s="67"/>
      <c r="G20" s="68">
        <v>0.2</v>
      </c>
      <c r="H20" s="69"/>
      <c r="I20" s="70">
        <v>8839.6</v>
      </c>
      <c r="J20" s="69"/>
      <c r="K20" s="71">
        <v>0.2</v>
      </c>
      <c r="L20" s="69"/>
      <c r="M20" s="72">
        <v>8839.6</v>
      </c>
      <c r="N20" s="67"/>
      <c r="O20" s="71">
        <v>0.89259999999999995</v>
      </c>
      <c r="P20" s="67"/>
      <c r="Q20" s="71">
        <v>0.22500000000000001</v>
      </c>
      <c r="R20" s="73"/>
    </row>
    <row r="21" spans="1:18" ht="19.5" customHeight="1">
      <c r="A21" s="65" t="s">
        <v>389</v>
      </c>
      <c r="B21" s="4" t="s">
        <v>381</v>
      </c>
      <c r="C21" s="27" t="s">
        <v>390</v>
      </c>
      <c r="D21" s="42"/>
      <c r="E21" s="66">
        <v>5000</v>
      </c>
      <c r="F21" s="67"/>
      <c r="G21" s="68">
        <v>0</v>
      </c>
      <c r="H21" s="69"/>
      <c r="I21" s="70">
        <v>0</v>
      </c>
      <c r="J21" s="69"/>
      <c r="K21" s="71">
        <v>0</v>
      </c>
      <c r="L21" s="69"/>
      <c r="M21" s="72">
        <v>0</v>
      </c>
      <c r="N21" s="67"/>
      <c r="O21" s="71">
        <v>1.4221999999999999</v>
      </c>
      <c r="P21" s="67"/>
      <c r="Q21" s="71">
        <v>0</v>
      </c>
      <c r="R21" s="73"/>
    </row>
    <row r="22" spans="1:18" ht="19.5" customHeight="1">
      <c r="A22" s="65" t="s">
        <v>391</v>
      </c>
      <c r="B22" s="4" t="s">
        <v>381</v>
      </c>
      <c r="C22" s="27" t="s">
        <v>392</v>
      </c>
      <c r="D22" s="42"/>
      <c r="E22" s="66">
        <v>1351983</v>
      </c>
      <c r="F22" s="67"/>
      <c r="G22" s="68">
        <v>0</v>
      </c>
      <c r="H22" s="69"/>
      <c r="I22" s="70">
        <v>0</v>
      </c>
      <c r="J22" s="69"/>
      <c r="K22" s="71">
        <v>0</v>
      </c>
      <c r="L22" s="69"/>
      <c r="M22" s="72">
        <v>0</v>
      </c>
      <c r="N22" s="67"/>
      <c r="O22" s="71">
        <v>10.6135</v>
      </c>
      <c r="P22" s="67"/>
      <c r="Q22" s="71">
        <v>0</v>
      </c>
      <c r="R22" s="73"/>
    </row>
    <row r="23" spans="1:18" ht="19.5" customHeight="1">
      <c r="A23" s="65" t="s">
        <v>393</v>
      </c>
      <c r="B23" s="4" t="s">
        <v>381</v>
      </c>
      <c r="C23" s="27" t="s">
        <v>394</v>
      </c>
      <c r="D23" s="42"/>
      <c r="E23" s="66">
        <v>505876</v>
      </c>
      <c r="F23" s="67"/>
      <c r="G23" s="68">
        <v>0</v>
      </c>
      <c r="H23" s="69"/>
      <c r="I23" s="70">
        <v>0</v>
      </c>
      <c r="J23" s="69"/>
      <c r="K23" s="71">
        <v>0</v>
      </c>
      <c r="L23" s="69"/>
      <c r="M23" s="72">
        <v>0</v>
      </c>
      <c r="N23" s="67"/>
      <c r="O23" s="71">
        <v>1.7544999999999999</v>
      </c>
      <c r="P23" s="67"/>
      <c r="Q23" s="71">
        <v>0</v>
      </c>
      <c r="R23" s="73"/>
    </row>
    <row r="24" spans="1:18" ht="19.5" customHeight="1">
      <c r="A24" s="65" t="s">
        <v>395</v>
      </c>
      <c r="B24" s="4" t="s">
        <v>381</v>
      </c>
      <c r="C24" s="27" t="s">
        <v>396</v>
      </c>
      <c r="D24" s="42"/>
      <c r="E24" s="66">
        <v>139484</v>
      </c>
      <c r="F24" s="67"/>
      <c r="G24" s="68">
        <v>0</v>
      </c>
      <c r="H24" s="69"/>
      <c r="I24" s="70">
        <v>0</v>
      </c>
      <c r="J24" s="69"/>
      <c r="K24" s="71">
        <v>0</v>
      </c>
      <c r="L24" s="69"/>
      <c r="M24" s="72">
        <v>0</v>
      </c>
      <c r="N24" s="67"/>
      <c r="O24" s="71">
        <v>2.7669999999999999</v>
      </c>
      <c r="P24" s="67"/>
      <c r="Q24" s="71">
        <v>0</v>
      </c>
      <c r="R24" s="73"/>
    </row>
    <row r="25" spans="1:18" ht="19.5" customHeight="1">
      <c r="A25" s="65" t="s">
        <v>397</v>
      </c>
      <c r="B25" s="4" t="s">
        <v>381</v>
      </c>
      <c r="C25" s="27" t="s">
        <v>398</v>
      </c>
      <c r="D25" s="42"/>
      <c r="E25" s="66">
        <v>2040535</v>
      </c>
      <c r="F25" s="67"/>
      <c r="G25" s="68">
        <v>0</v>
      </c>
      <c r="H25" s="69"/>
      <c r="I25" s="70">
        <v>0</v>
      </c>
      <c r="J25" s="69"/>
      <c r="K25" s="71">
        <v>0</v>
      </c>
      <c r="L25" s="69"/>
      <c r="M25" s="72">
        <v>0</v>
      </c>
      <c r="N25" s="67"/>
      <c r="O25" s="71">
        <v>9.5488999999999997</v>
      </c>
      <c r="P25" s="67"/>
      <c r="Q25" s="71">
        <v>0</v>
      </c>
      <c r="R25" s="73"/>
    </row>
    <row r="26" spans="1:18" ht="19.5" customHeight="1">
      <c r="A26" s="65" t="s">
        <v>399</v>
      </c>
      <c r="B26" s="4" t="s">
        <v>381</v>
      </c>
      <c r="C26" s="27" t="s">
        <v>400</v>
      </c>
      <c r="D26" s="42"/>
      <c r="E26" s="66">
        <v>97312</v>
      </c>
      <c r="F26" s="67"/>
      <c r="G26" s="68">
        <v>0</v>
      </c>
      <c r="H26" s="69"/>
      <c r="I26" s="70">
        <v>0</v>
      </c>
      <c r="J26" s="69"/>
      <c r="K26" s="71">
        <v>0</v>
      </c>
      <c r="L26" s="69"/>
      <c r="M26" s="72">
        <v>0</v>
      </c>
      <c r="N26" s="67"/>
      <c r="O26" s="71">
        <v>0.186</v>
      </c>
      <c r="P26" s="67"/>
      <c r="Q26" s="71">
        <v>0</v>
      </c>
      <c r="R26" s="73"/>
    </row>
    <row r="27" spans="1:18" ht="19.5" customHeight="1">
      <c r="A27" s="65" t="s">
        <v>401</v>
      </c>
      <c r="B27" s="4" t="s">
        <v>381</v>
      </c>
      <c r="C27" s="27" t="s">
        <v>402</v>
      </c>
      <c r="D27" s="42"/>
      <c r="E27" s="66">
        <v>2387636</v>
      </c>
      <c r="F27" s="67"/>
      <c r="G27" s="68">
        <v>0</v>
      </c>
      <c r="H27" s="69"/>
      <c r="I27" s="70">
        <v>0</v>
      </c>
      <c r="J27" s="69"/>
      <c r="K27" s="71">
        <v>0</v>
      </c>
      <c r="L27" s="69"/>
      <c r="M27" s="72">
        <v>0</v>
      </c>
      <c r="N27" s="67"/>
      <c r="O27" s="71">
        <v>43.517400000000002</v>
      </c>
      <c r="P27" s="67"/>
      <c r="Q27" s="71">
        <v>0</v>
      </c>
      <c r="R27" s="73"/>
    </row>
    <row r="28" spans="1:18" ht="19.5" customHeight="1">
      <c r="A28" s="65" t="s">
        <v>403</v>
      </c>
      <c r="B28" s="4" t="s">
        <v>381</v>
      </c>
      <c r="C28" s="27" t="s">
        <v>404</v>
      </c>
      <c r="D28" s="42"/>
      <c r="E28" s="66">
        <v>223149</v>
      </c>
      <c r="F28" s="67"/>
      <c r="G28" s="68">
        <v>0</v>
      </c>
      <c r="H28" s="69"/>
      <c r="I28" s="70">
        <v>0</v>
      </c>
      <c r="J28" s="69"/>
      <c r="K28" s="71">
        <v>0</v>
      </c>
      <c r="L28" s="69"/>
      <c r="M28" s="72">
        <v>0</v>
      </c>
      <c r="N28" s="67"/>
      <c r="O28" s="71">
        <v>2.0350000000000001</v>
      </c>
      <c r="P28" s="67"/>
      <c r="Q28" s="71">
        <v>0</v>
      </c>
      <c r="R28" s="73"/>
    </row>
    <row r="29" spans="1:18" ht="19.5" customHeight="1">
      <c r="A29" s="65" t="s">
        <v>405</v>
      </c>
      <c r="B29" s="4" t="s">
        <v>381</v>
      </c>
      <c r="C29" s="27" t="s">
        <v>406</v>
      </c>
      <c r="D29" s="42"/>
      <c r="E29" s="66">
        <v>908074</v>
      </c>
      <c r="F29" s="67"/>
      <c r="G29" s="68">
        <v>0</v>
      </c>
      <c r="H29" s="69"/>
      <c r="I29" s="70">
        <v>0</v>
      </c>
      <c r="J29" s="69"/>
      <c r="K29" s="71">
        <v>0</v>
      </c>
      <c r="L29" s="69"/>
      <c r="M29" s="72">
        <v>0</v>
      </c>
      <c r="N29" s="67"/>
      <c r="O29" s="71">
        <v>9.6046999999999993</v>
      </c>
      <c r="P29" s="67"/>
      <c r="Q29" s="71">
        <v>0</v>
      </c>
      <c r="R29" s="73"/>
    </row>
    <row r="30" spans="1:18" ht="19.5" customHeight="1">
      <c r="A30" s="65" t="s">
        <v>407</v>
      </c>
      <c r="B30" s="4" t="s">
        <v>381</v>
      </c>
      <c r="C30" s="27" t="s">
        <v>408</v>
      </c>
      <c r="D30" s="42"/>
      <c r="E30" s="66">
        <v>370278</v>
      </c>
      <c r="F30" s="67"/>
      <c r="G30" s="68">
        <v>0</v>
      </c>
      <c r="H30" s="69"/>
      <c r="I30" s="70">
        <v>0</v>
      </c>
      <c r="J30" s="69"/>
      <c r="K30" s="71">
        <v>0</v>
      </c>
      <c r="L30" s="69"/>
      <c r="M30" s="72">
        <v>0</v>
      </c>
      <c r="N30" s="67"/>
      <c r="O30" s="71">
        <v>10.3346</v>
      </c>
      <c r="P30" s="67"/>
      <c r="Q30" s="71">
        <v>0</v>
      </c>
      <c r="R30" s="73"/>
    </row>
    <row r="31" spans="1:18" ht="19.5" customHeight="1">
      <c r="A31" s="65" t="s">
        <v>409</v>
      </c>
      <c r="B31" s="4" t="s">
        <v>381</v>
      </c>
      <c r="C31" s="27" t="s">
        <v>410</v>
      </c>
      <c r="D31" s="42"/>
      <c r="E31" s="66">
        <v>847550</v>
      </c>
      <c r="F31" s="67"/>
      <c r="G31" s="68">
        <v>0</v>
      </c>
      <c r="H31" s="69"/>
      <c r="I31" s="70">
        <v>0</v>
      </c>
      <c r="J31" s="69"/>
      <c r="K31" s="71">
        <v>0</v>
      </c>
      <c r="L31" s="69"/>
      <c r="M31" s="72">
        <v>0</v>
      </c>
      <c r="N31" s="67"/>
      <c r="O31" s="71">
        <v>4.9878999999999998</v>
      </c>
      <c r="P31" s="67"/>
      <c r="Q31" s="71">
        <v>0</v>
      </c>
      <c r="R31" s="73"/>
    </row>
    <row r="32" spans="1:18" ht="19.5" customHeight="1">
      <c r="A32" s="65" t="s">
        <v>411</v>
      </c>
      <c r="B32" s="4" t="s">
        <v>381</v>
      </c>
      <c r="C32" s="27" t="s">
        <v>412</v>
      </c>
      <c r="D32" s="42"/>
      <c r="E32" s="66">
        <v>668574</v>
      </c>
      <c r="F32" s="67"/>
      <c r="G32" s="68">
        <v>0</v>
      </c>
      <c r="H32" s="69"/>
      <c r="I32" s="70">
        <v>0</v>
      </c>
      <c r="J32" s="69"/>
      <c r="K32" s="71">
        <v>0</v>
      </c>
      <c r="L32" s="69"/>
      <c r="M32" s="72">
        <v>0</v>
      </c>
      <c r="N32" s="67"/>
      <c r="O32" s="71">
        <v>5.9790000000000001</v>
      </c>
      <c r="P32" s="67"/>
      <c r="Q32" s="71">
        <v>0</v>
      </c>
      <c r="R32" s="73"/>
    </row>
    <row r="33" spans="1:18" ht="19.5" customHeight="1">
      <c r="A33" s="65" t="s">
        <v>413</v>
      </c>
      <c r="B33" s="4" t="s">
        <v>381</v>
      </c>
      <c r="C33" s="27" t="s">
        <v>414</v>
      </c>
      <c r="D33" s="42"/>
      <c r="E33" s="66">
        <v>2269939</v>
      </c>
      <c r="F33" s="67"/>
      <c r="G33" s="68">
        <v>2.4799999999999999E-2</v>
      </c>
      <c r="H33" s="69"/>
      <c r="I33" s="70">
        <v>56294.49</v>
      </c>
      <c r="J33" s="69"/>
      <c r="K33" s="71">
        <v>0.05</v>
      </c>
      <c r="L33" s="69"/>
      <c r="M33" s="72">
        <v>113496.95</v>
      </c>
      <c r="N33" s="67"/>
      <c r="O33" s="71">
        <v>13.8414</v>
      </c>
      <c r="P33" s="67"/>
      <c r="Q33" s="71">
        <v>2.8887</v>
      </c>
      <c r="R33" s="73"/>
    </row>
    <row r="34" spans="1:18" ht="19.5" customHeight="1">
      <c r="A34" s="65" t="s">
        <v>415</v>
      </c>
      <c r="B34" s="4" t="s">
        <v>381</v>
      </c>
      <c r="C34" s="27" t="s">
        <v>416</v>
      </c>
      <c r="D34" s="42"/>
      <c r="E34" s="66">
        <v>756572</v>
      </c>
      <c r="F34" s="67"/>
      <c r="G34" s="68">
        <v>0</v>
      </c>
      <c r="H34" s="69"/>
      <c r="I34" s="70">
        <v>0</v>
      </c>
      <c r="J34" s="69"/>
      <c r="K34" s="71">
        <v>0</v>
      </c>
      <c r="L34" s="69"/>
      <c r="M34" s="72">
        <v>0</v>
      </c>
      <c r="N34" s="67"/>
      <c r="O34" s="71">
        <v>7.7104999999999997</v>
      </c>
      <c r="P34" s="67"/>
      <c r="Q34" s="71">
        <v>0</v>
      </c>
      <c r="R34" s="73"/>
    </row>
    <row r="35" spans="1:18" ht="19.5" customHeight="1">
      <c r="A35" s="65" t="s">
        <v>417</v>
      </c>
      <c r="B35" s="4" t="s">
        <v>381</v>
      </c>
      <c r="C35" s="27" t="s">
        <v>418</v>
      </c>
      <c r="D35" s="42"/>
      <c r="E35" s="66">
        <v>317499</v>
      </c>
      <c r="F35" s="67"/>
      <c r="G35" s="68">
        <v>0</v>
      </c>
      <c r="H35" s="69"/>
      <c r="I35" s="70">
        <v>0</v>
      </c>
      <c r="J35" s="69"/>
      <c r="K35" s="71">
        <v>0</v>
      </c>
      <c r="L35" s="69"/>
      <c r="M35" s="72">
        <v>0</v>
      </c>
      <c r="N35" s="67"/>
      <c r="O35" s="71">
        <v>14.189500000000001</v>
      </c>
      <c r="P35" s="67"/>
      <c r="Q35" s="71">
        <v>0</v>
      </c>
      <c r="R35" s="73"/>
    </row>
    <row r="36" spans="1:18" ht="19.5" customHeight="1">
      <c r="A36" s="65" t="s">
        <v>419</v>
      </c>
      <c r="B36" s="4" t="s">
        <v>381</v>
      </c>
      <c r="C36" s="27" t="s">
        <v>420</v>
      </c>
      <c r="D36" s="42"/>
      <c r="E36" s="66">
        <v>1097</v>
      </c>
      <c r="F36" s="67"/>
      <c r="G36" s="68">
        <v>0.496</v>
      </c>
      <c r="H36" s="69"/>
      <c r="I36" s="70">
        <v>544.11</v>
      </c>
      <c r="J36" s="69"/>
      <c r="K36" s="71">
        <v>0.46429999999999999</v>
      </c>
      <c r="L36" s="69"/>
      <c r="M36" s="72">
        <v>509.34</v>
      </c>
      <c r="N36" s="67"/>
      <c r="O36" s="71">
        <v>8.0299999999999996E-2</v>
      </c>
      <c r="P36" s="67"/>
      <c r="Q36" s="71">
        <v>1.2999999999999999E-2</v>
      </c>
      <c r="R36" s="73"/>
    </row>
    <row r="37" spans="1:18" ht="19.5" customHeight="1">
      <c r="A37" s="65" t="s">
        <v>421</v>
      </c>
      <c r="B37" s="4" t="s">
        <v>381</v>
      </c>
      <c r="C37" s="27" t="s">
        <v>422</v>
      </c>
      <c r="D37" s="42"/>
      <c r="E37" s="66">
        <v>1696419</v>
      </c>
      <c r="F37" s="67"/>
      <c r="G37" s="68">
        <v>0</v>
      </c>
      <c r="H37" s="69"/>
      <c r="I37" s="70">
        <v>0</v>
      </c>
      <c r="J37" s="69"/>
      <c r="K37" s="71">
        <v>0</v>
      </c>
      <c r="L37" s="69"/>
      <c r="M37" s="72">
        <v>0</v>
      </c>
      <c r="N37" s="67"/>
      <c r="O37" s="71">
        <v>5.0213000000000001</v>
      </c>
      <c r="P37" s="67"/>
      <c r="Q37" s="71">
        <v>0</v>
      </c>
      <c r="R37" s="73"/>
    </row>
    <row r="38" spans="1:18" ht="19.5" customHeight="1">
      <c r="A38" s="65" t="s">
        <v>423</v>
      </c>
      <c r="B38" s="4"/>
      <c r="C38" s="27"/>
      <c r="D38" s="42" t="s">
        <v>424</v>
      </c>
      <c r="E38" s="66"/>
      <c r="F38" s="67" t="s">
        <v>425</v>
      </c>
      <c r="G38" s="68"/>
      <c r="H38" s="69" t="s">
        <v>426</v>
      </c>
      <c r="I38" s="70"/>
      <c r="J38" s="69" t="s">
        <v>427</v>
      </c>
      <c r="K38" s="71"/>
      <c r="L38" s="69" t="s">
        <v>428</v>
      </c>
      <c r="M38" s="72"/>
      <c r="N38" s="67" t="s">
        <v>429</v>
      </c>
      <c r="O38" s="71"/>
      <c r="P38" s="67" t="s">
        <v>430</v>
      </c>
      <c r="Q38" s="71"/>
      <c r="R38" s="73"/>
    </row>
    <row r="39" spans="1:18" ht="19.5" customHeight="1">
      <c r="A39" s="65" t="s">
        <v>431</v>
      </c>
      <c r="B39" s="4"/>
      <c r="C39" s="27"/>
      <c r="D39" s="42" t="s">
        <v>432</v>
      </c>
      <c r="E39" s="66"/>
      <c r="F39" s="67" t="s">
        <v>433</v>
      </c>
      <c r="G39" s="68"/>
      <c r="H39" s="69" t="s">
        <v>434</v>
      </c>
      <c r="I39" s="70"/>
      <c r="J39" s="69" t="s">
        <v>435</v>
      </c>
      <c r="K39" s="71"/>
      <c r="L39" s="69" t="s">
        <v>436</v>
      </c>
      <c r="M39" s="72"/>
      <c r="N39" s="67" t="s">
        <v>437</v>
      </c>
      <c r="O39" s="71"/>
      <c r="P39" s="67" t="s">
        <v>438</v>
      </c>
      <c r="Q39" s="71"/>
      <c r="R39" s="73"/>
    </row>
    <row r="40" spans="1:18" ht="19.5" customHeight="1">
      <c r="A40" s="65" t="s">
        <v>439</v>
      </c>
      <c r="B40" s="4"/>
      <c r="C40" s="27"/>
      <c r="D40" s="42" t="s">
        <v>440</v>
      </c>
      <c r="E40" s="66"/>
      <c r="F40" s="67" t="s">
        <v>441</v>
      </c>
      <c r="G40" s="68"/>
      <c r="H40" s="69" t="s">
        <v>442</v>
      </c>
      <c r="I40" s="70">
        <v>106322.87</v>
      </c>
      <c r="J40" s="69" t="s">
        <v>443</v>
      </c>
      <c r="K40" s="71"/>
      <c r="L40" s="69" t="s">
        <v>444</v>
      </c>
      <c r="M40" s="72">
        <v>163490.54999999999</v>
      </c>
      <c r="N40" s="67" t="s">
        <v>445</v>
      </c>
      <c r="O40" s="71"/>
      <c r="P40" s="67" t="s">
        <v>446</v>
      </c>
      <c r="Q40" s="71">
        <v>4.1612</v>
      </c>
      <c r="R40" s="73"/>
    </row>
    <row r="41" spans="1:18" ht="19.5" customHeight="1">
      <c r="A41" s="65" t="s">
        <v>447</v>
      </c>
      <c r="B41" s="4"/>
      <c r="C41" s="27"/>
      <c r="D41" s="42" t="s">
        <v>448</v>
      </c>
      <c r="E41" s="66"/>
      <c r="F41" s="67" t="s">
        <v>449</v>
      </c>
      <c r="G41" s="68"/>
      <c r="H41" s="69" t="s">
        <v>450</v>
      </c>
      <c r="I41" s="70"/>
      <c r="J41" s="69" t="s">
        <v>451</v>
      </c>
      <c r="K41" s="71"/>
      <c r="L41" s="69" t="s">
        <v>452</v>
      </c>
      <c r="M41" s="72"/>
      <c r="N41" s="67" t="s">
        <v>453</v>
      </c>
      <c r="O41" s="71"/>
      <c r="P41" s="67" t="s">
        <v>454</v>
      </c>
      <c r="Q41" s="71"/>
      <c r="R41" s="73"/>
    </row>
    <row r="42" spans="1:18" ht="19.5" customHeight="1">
      <c r="A42" s="65" t="s">
        <v>372</v>
      </c>
      <c r="B42" s="4"/>
      <c r="C42" s="27"/>
      <c r="D42" s="42" t="s">
        <v>455</v>
      </c>
      <c r="E42" s="66"/>
      <c r="F42" s="67" t="s">
        <v>456</v>
      </c>
      <c r="G42" s="68"/>
      <c r="H42" s="69" t="s">
        <v>457</v>
      </c>
      <c r="I42" s="70"/>
      <c r="J42" s="69" t="s">
        <v>458</v>
      </c>
      <c r="K42" s="71"/>
      <c r="L42" s="69" t="s">
        <v>459</v>
      </c>
      <c r="M42" s="72"/>
      <c r="N42" s="67" t="s">
        <v>460</v>
      </c>
      <c r="O42" s="71"/>
      <c r="P42" s="67" t="s">
        <v>461</v>
      </c>
      <c r="Q42" s="71"/>
      <c r="R42" s="73"/>
    </row>
    <row r="43" spans="1:18" ht="19.5" customHeight="1">
      <c r="A43" s="65" t="s">
        <v>423</v>
      </c>
      <c r="B43" s="4"/>
      <c r="C43" s="27"/>
      <c r="D43" s="42" t="s">
        <v>462</v>
      </c>
      <c r="E43" s="66"/>
      <c r="F43" s="67" t="s">
        <v>463</v>
      </c>
      <c r="G43" s="68"/>
      <c r="H43" s="69" t="s">
        <v>464</v>
      </c>
      <c r="I43" s="70"/>
      <c r="J43" s="69" t="s">
        <v>465</v>
      </c>
      <c r="K43" s="71"/>
      <c r="L43" s="69" t="s">
        <v>466</v>
      </c>
      <c r="M43" s="72"/>
      <c r="N43" s="67" t="s">
        <v>467</v>
      </c>
      <c r="O43" s="71"/>
      <c r="P43" s="67" t="s">
        <v>468</v>
      </c>
      <c r="Q43" s="71"/>
      <c r="R43" s="73"/>
    </row>
    <row r="44" spans="1:18" ht="19.5" customHeight="1">
      <c r="A44" s="65" t="s">
        <v>431</v>
      </c>
      <c r="B44" s="4"/>
      <c r="C44" s="27"/>
      <c r="D44" s="42" t="s">
        <v>469</v>
      </c>
      <c r="E44" s="66"/>
      <c r="F44" s="67" t="s">
        <v>470</v>
      </c>
      <c r="G44" s="68"/>
      <c r="H44" s="69" t="s">
        <v>471</v>
      </c>
      <c r="I44" s="70"/>
      <c r="J44" s="69" t="s">
        <v>472</v>
      </c>
      <c r="K44" s="71"/>
      <c r="L44" s="69" t="s">
        <v>473</v>
      </c>
      <c r="M44" s="72"/>
      <c r="N44" s="67" t="s">
        <v>474</v>
      </c>
      <c r="O44" s="71"/>
      <c r="P44" s="67" t="s">
        <v>475</v>
      </c>
      <c r="Q44" s="71"/>
      <c r="R44" s="73"/>
    </row>
    <row r="45" spans="1:18" ht="19.5" customHeight="1">
      <c r="A45" s="65" t="s">
        <v>476</v>
      </c>
      <c r="B45" s="4"/>
      <c r="C45" s="27"/>
      <c r="D45" s="42" t="s">
        <v>477</v>
      </c>
      <c r="E45" s="66"/>
      <c r="F45" s="67" t="s">
        <v>478</v>
      </c>
      <c r="G45" s="68"/>
      <c r="H45" s="69" t="s">
        <v>479</v>
      </c>
      <c r="I45" s="70"/>
      <c r="J45" s="69" t="s">
        <v>480</v>
      </c>
      <c r="K45" s="71"/>
      <c r="L45" s="69" t="s">
        <v>481</v>
      </c>
      <c r="M45" s="72"/>
      <c r="N45" s="67" t="s">
        <v>482</v>
      </c>
      <c r="O45" s="71"/>
      <c r="P45" s="67" t="s">
        <v>483</v>
      </c>
      <c r="Q45" s="71"/>
      <c r="R45" s="73"/>
    </row>
    <row r="46" spans="1:18" ht="19.5" customHeight="1">
      <c r="A46" s="65" t="s">
        <v>484</v>
      </c>
      <c r="B46" s="4"/>
      <c r="C46" s="27"/>
      <c r="D46" s="42" t="s">
        <v>485</v>
      </c>
      <c r="E46" s="66"/>
      <c r="F46" s="67" t="s">
        <v>486</v>
      </c>
      <c r="G46" s="68"/>
      <c r="H46" s="69" t="s">
        <v>487</v>
      </c>
      <c r="I46" s="70">
        <v>106322.87</v>
      </c>
      <c r="J46" s="69" t="s">
        <v>488</v>
      </c>
      <c r="K46" s="71"/>
      <c r="L46" s="69" t="s">
        <v>489</v>
      </c>
      <c r="M46" s="72">
        <v>163490.54999999999</v>
      </c>
      <c r="N46" s="67" t="s">
        <v>490</v>
      </c>
      <c r="O46" s="71"/>
      <c r="P46" s="67" t="s">
        <v>491</v>
      </c>
      <c r="Q46" s="71">
        <v>4.1612</v>
      </c>
      <c r="R46" s="73"/>
    </row>
    <row r="47" spans="1:18" ht="17.25" customHeight="1">
      <c r="A47" s="74" t="s">
        <v>492</v>
      </c>
      <c r="B47" s="74"/>
      <c r="C47" s="74"/>
      <c r="D47" s="75"/>
      <c r="E47" s="76"/>
      <c r="F47" s="77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9"/>
      <c r="R47" s="80"/>
    </row>
    <row r="48" spans="1:18" ht="10.5" customHeight="1">
      <c r="A48" s="74" t="s">
        <v>493</v>
      </c>
      <c r="B48" s="74"/>
      <c r="C48" s="74"/>
      <c r="D48" s="75"/>
      <c r="E48" s="76"/>
      <c r="F48" s="77"/>
      <c r="G48" s="78"/>
      <c r="H48" s="77"/>
      <c r="I48" s="81"/>
      <c r="J48" s="77"/>
      <c r="K48" s="78"/>
      <c r="L48" s="82"/>
      <c r="M48" s="81"/>
      <c r="N48" s="77"/>
      <c r="O48" s="79"/>
      <c r="P48" s="77"/>
      <c r="Q48" s="79"/>
      <c r="R48" s="80"/>
    </row>
    <row r="49" spans="1:19" ht="15.75" customHeight="1">
      <c r="A49" s="74" t="s">
        <v>494</v>
      </c>
      <c r="B49" s="74"/>
      <c r="C49" s="74"/>
      <c r="D49" s="75"/>
      <c r="E49" s="76"/>
      <c r="F49" s="77"/>
      <c r="G49" s="78"/>
      <c r="H49" s="77"/>
      <c r="I49" s="81"/>
      <c r="J49" s="77"/>
      <c r="K49" s="78"/>
      <c r="L49" s="82"/>
      <c r="M49" s="81"/>
      <c r="N49" s="77"/>
      <c r="O49" s="79"/>
      <c r="P49" s="77"/>
      <c r="Q49" s="79"/>
      <c r="R49" s="80"/>
    </row>
    <row r="50" spans="1:19" ht="21.75" customHeight="1">
      <c r="A50" s="74"/>
      <c r="B50" s="74"/>
      <c r="C50" s="74"/>
      <c r="D50" s="75"/>
      <c r="E50" s="76"/>
      <c r="F50" s="77"/>
      <c r="G50" s="78"/>
      <c r="H50" s="77"/>
      <c r="I50" s="81"/>
      <c r="J50" s="77"/>
      <c r="K50" s="78"/>
      <c r="L50" s="82"/>
      <c r="M50" s="81"/>
      <c r="N50" s="77"/>
      <c r="O50" s="79"/>
      <c r="P50" s="77"/>
      <c r="Q50" s="79"/>
      <c r="R50" s="80"/>
    </row>
    <row r="51" spans="1:19" ht="13">
      <c r="F51" s="53"/>
      <c r="H51" s="52"/>
      <c r="J51" s="52"/>
      <c r="N51" s="53"/>
      <c r="P51" s="53"/>
      <c r="R51" s="83" t="e">
        <f>#REF!-85736322.07</f>
        <v>#REF!</v>
      </c>
      <c r="S51" s="83" t="e">
        <f>#REF!-85736322.07</f>
        <v>#REF!</v>
      </c>
    </row>
    <row r="52" spans="1:19" ht="26.25" customHeight="1">
      <c r="A52" s="84" t="s">
        <v>161</v>
      </c>
      <c r="E52" s="14" t="s">
        <v>230</v>
      </c>
      <c r="H52" s="52"/>
      <c r="I52" s="53" t="s">
        <v>163</v>
      </c>
      <c r="J52" s="53"/>
      <c r="L52" s="53"/>
      <c r="M52" s="136" t="s">
        <v>164</v>
      </c>
      <c r="N52" s="136"/>
      <c r="O52" s="136"/>
      <c r="P52" s="54"/>
    </row>
    <row r="53" spans="1:19" ht="24.75" customHeight="1">
      <c r="A53" s="84" t="s">
        <v>231</v>
      </c>
      <c r="E53" s="39" t="s">
        <v>166</v>
      </c>
      <c r="I53" s="2"/>
      <c r="M53" s="137" t="s">
        <v>167</v>
      </c>
      <c r="N53" s="137"/>
      <c r="O53" s="137"/>
      <c r="P53" s="18"/>
    </row>
    <row r="54" spans="1:19" ht="30.75" customHeight="1">
      <c r="M54" s="18"/>
      <c r="N54" s="18"/>
      <c r="O54" s="85"/>
      <c r="P54" s="18"/>
    </row>
    <row r="56" spans="1:19" ht="13">
      <c r="B56" s="86"/>
    </row>
    <row r="57" spans="1:19" ht="13">
      <c r="C57" s="33"/>
      <c r="D57" s="87"/>
      <c r="E57" s="76"/>
      <c r="F57" s="88"/>
      <c r="G57" s="89"/>
      <c r="H57" s="88"/>
      <c r="J57" s="88"/>
      <c r="K57" s="89"/>
      <c r="L57" s="88"/>
    </row>
    <row r="58" spans="1:19" ht="13">
      <c r="C58" s="33"/>
      <c r="D58" s="87"/>
      <c r="E58" s="76"/>
      <c r="F58" s="88"/>
      <c r="G58" s="89"/>
      <c r="H58" s="88"/>
      <c r="J58" s="88"/>
      <c r="K58" s="89"/>
      <c r="L58" s="88"/>
    </row>
    <row r="59" spans="1:19" ht="13">
      <c r="B59" s="145"/>
      <c r="C59" s="145"/>
      <c r="D59" s="145"/>
      <c r="E59" s="145"/>
      <c r="F59" s="88"/>
      <c r="G59" s="89"/>
      <c r="H59" s="88"/>
      <c r="I59" s="88"/>
      <c r="J59" s="88"/>
      <c r="K59" s="89"/>
      <c r="L59" s="88"/>
      <c r="M59" s="88"/>
    </row>
    <row r="60" spans="1:19" ht="13">
      <c r="B60" s="145"/>
      <c r="C60" s="145"/>
      <c r="D60" s="145"/>
      <c r="E60" s="145"/>
      <c r="F60" s="88"/>
      <c r="G60" s="89"/>
      <c r="H60" s="88"/>
      <c r="I60" s="88"/>
      <c r="J60" s="88"/>
      <c r="K60" s="89"/>
      <c r="L60" s="88"/>
      <c r="M60" s="88"/>
    </row>
    <row r="61" spans="1:19" ht="13">
      <c r="B61" s="145"/>
      <c r="C61" s="145"/>
      <c r="D61" s="145"/>
      <c r="E61" s="145"/>
      <c r="K61" s="89"/>
      <c r="L61" s="88"/>
      <c r="M61" s="88"/>
    </row>
    <row r="62" spans="1:19" ht="13">
      <c r="K62" s="89"/>
      <c r="L62" s="88"/>
      <c r="M62" s="88"/>
    </row>
  </sheetData>
  <mergeCells count="21">
    <mergeCell ref="B59:E61"/>
    <mergeCell ref="A14:C14"/>
    <mergeCell ref="N12:N14"/>
    <mergeCell ref="Q12:Q13"/>
    <mergeCell ref="K12:K13"/>
    <mergeCell ref="P12:P14"/>
    <mergeCell ref="A12:C12"/>
    <mergeCell ref="D12:D14"/>
    <mergeCell ref="G12:G13"/>
    <mergeCell ref="J12:J14"/>
    <mergeCell ref="M53:O53"/>
    <mergeCell ref="O12:O13"/>
    <mergeCell ref="F12:F14"/>
    <mergeCell ref="E12:E13"/>
    <mergeCell ref="M12:M13"/>
    <mergeCell ref="M52:O52"/>
    <mergeCell ref="L12:L14"/>
    <mergeCell ref="A9:Q9"/>
    <mergeCell ref="I12:I13"/>
    <mergeCell ref="H12:H14"/>
    <mergeCell ref="A8:Q8"/>
  </mergeCells>
  <printOptions horizontalCentered="1"/>
  <pageMargins left="0.39370078740157483" right="0.39370078740157483" top="0.39370078740157483" bottom="0.19685039370078741" header="0.51181102362204722" footer="0.51181102362204722"/>
  <pageSetup scale="63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</sheetPr>
  <dimension ref="A1:IV36"/>
  <sheetViews>
    <sheetView view="pageBreakPreview" topLeftCell="A16" zoomScaleNormal="100" zoomScaleSheetLayoutView="100" workbookViewId="0">
      <selection activeCell="E13" sqref="E13"/>
    </sheetView>
  </sheetViews>
  <sheetFormatPr defaultColWidth="8" defaultRowHeight="12.75" customHeight="1"/>
  <cols>
    <col min="1" max="1" width="18.81640625" style="2" customWidth="1"/>
    <col min="2" max="2" width="13.26953125" style="2" customWidth="1"/>
    <col min="3" max="3" width="10.1796875" style="2" customWidth="1"/>
    <col min="4" max="4" width="5.1796875" style="2" customWidth="1"/>
    <col min="5" max="5" width="14.7265625" style="2" customWidth="1"/>
    <col min="6" max="6" width="4.81640625" style="2" customWidth="1"/>
    <col min="7" max="7" width="15.7265625" style="2" customWidth="1"/>
    <col min="8" max="8" width="5" style="2" customWidth="1"/>
    <col min="9" max="9" width="16.1796875" style="2" customWidth="1"/>
    <col min="10" max="10" width="4.81640625" style="2" customWidth="1"/>
    <col min="11" max="11" width="12.1796875" style="2" customWidth="1"/>
    <col min="12" max="12" width="4.1796875" style="2" customWidth="1"/>
    <col min="13" max="13" width="13.1796875" style="2" customWidth="1"/>
    <col min="14" max="14" width="11.1796875" style="2" customWidth="1"/>
    <col min="15" max="15" width="14.81640625" style="2" hidden="1" customWidth="1"/>
    <col min="16" max="256" width="9.1796875" style="2" customWidth="1"/>
  </cols>
  <sheetData>
    <row r="1" spans="1:13" ht="13">
      <c r="A1" s="2" t="str">
        <f>'1'!A1</f>
        <v xml:space="preserve">Naziv investicionog fonda: ONIF Cash fund </v>
      </c>
    </row>
    <row r="2" spans="1:13" ht="13">
      <c r="A2" s="2" t="str">
        <f>'1'!A2</f>
        <v xml:space="preserve">Registarski broj investicionog fonda: </v>
      </c>
    </row>
    <row r="3" spans="1:13" ht="13">
      <c r="A3" s="2" t="str">
        <f>'1'!A3</f>
        <v>Naziv društva za upravljanje investicionim fondom: Društvo za upravljanje investicionim fondovima Kristal invest A.D. Banja Luka</v>
      </c>
    </row>
    <row r="4" spans="1:13" ht="13">
      <c r="A4" s="2" t="str">
        <f>'1'!A4</f>
        <v>Matični broj društva za upravljanje investicionim fondom: 01935615</v>
      </c>
    </row>
    <row r="5" spans="1:13" ht="13">
      <c r="A5" s="2" t="str">
        <f>'1'!A5</f>
        <v>JIB društva za upravljanje investicionim fondom: 4400819920004</v>
      </c>
    </row>
    <row r="6" spans="1:13" ht="13">
      <c r="A6" s="2" t="str">
        <f>'1'!A6</f>
        <v>JIB zatvorenog investicionog fonda: JP-N-21</v>
      </c>
    </row>
    <row r="7" spans="1:13" ht="13">
      <c r="A7" s="145" t="s">
        <v>495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</row>
    <row r="8" spans="1:13" ht="13">
      <c r="A8" s="145" t="s">
        <v>7</v>
      </c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145"/>
    </row>
    <row r="9" spans="1:13" ht="13">
      <c r="A9" s="23" t="s">
        <v>496</v>
      </c>
    </row>
    <row r="10" spans="1:13" ht="17.25" customHeight="1">
      <c r="A10" s="156" t="s">
        <v>353</v>
      </c>
      <c r="B10" s="157"/>
      <c r="C10" s="158"/>
      <c r="D10" s="153" t="s">
        <v>11</v>
      </c>
      <c r="E10" s="153" t="s">
        <v>497</v>
      </c>
      <c r="F10" s="153" t="s">
        <v>11</v>
      </c>
      <c r="G10" s="153" t="s">
        <v>498</v>
      </c>
      <c r="H10" s="153" t="s">
        <v>499</v>
      </c>
      <c r="I10" s="153" t="s">
        <v>358</v>
      </c>
      <c r="J10" s="153" t="s">
        <v>11</v>
      </c>
      <c r="K10" s="153" t="s">
        <v>500</v>
      </c>
      <c r="L10" s="153" t="s">
        <v>11</v>
      </c>
      <c r="M10" s="153" t="s">
        <v>360</v>
      </c>
    </row>
    <row r="11" spans="1:13" ht="82.5" customHeight="1">
      <c r="A11" s="4" t="s">
        <v>361</v>
      </c>
      <c r="B11" s="4" t="s">
        <v>362</v>
      </c>
      <c r="C11" s="4" t="s">
        <v>363</v>
      </c>
      <c r="D11" s="154"/>
      <c r="E11" s="155"/>
      <c r="F11" s="154"/>
      <c r="G11" s="155"/>
      <c r="H11" s="154"/>
      <c r="I11" s="155"/>
      <c r="J11" s="154"/>
      <c r="K11" s="155"/>
      <c r="L11" s="154"/>
      <c r="M11" s="155"/>
    </row>
    <row r="12" spans="1:13" ht="12" customHeight="1">
      <c r="A12" s="163">
        <v>1</v>
      </c>
      <c r="B12" s="164"/>
      <c r="C12" s="165"/>
      <c r="D12" s="155"/>
      <c r="E12" s="4">
        <v>2</v>
      </c>
      <c r="F12" s="155"/>
      <c r="G12" s="4">
        <v>3</v>
      </c>
      <c r="H12" s="155"/>
      <c r="I12" s="4">
        <v>4</v>
      </c>
      <c r="J12" s="155"/>
      <c r="K12" s="4">
        <v>5</v>
      </c>
      <c r="L12" s="155"/>
      <c r="M12" s="4">
        <v>6</v>
      </c>
    </row>
    <row r="13" spans="1:13" ht="26">
      <c r="A13" s="65" t="s">
        <v>501</v>
      </c>
      <c r="B13" s="4"/>
      <c r="C13" s="4"/>
      <c r="D13" s="42" t="s">
        <v>502</v>
      </c>
      <c r="E13" s="90"/>
      <c r="F13" s="42" t="s">
        <v>503</v>
      </c>
      <c r="G13" s="90"/>
      <c r="H13" s="42" t="s">
        <v>504</v>
      </c>
      <c r="I13" s="90"/>
      <c r="J13" s="42" t="s">
        <v>505</v>
      </c>
      <c r="K13" s="71"/>
      <c r="L13" s="91" t="s">
        <v>506</v>
      </c>
      <c r="M13" s="71"/>
    </row>
    <row r="14" spans="1:13" ht="13">
      <c r="A14" s="65" t="s">
        <v>507</v>
      </c>
      <c r="B14" s="4"/>
      <c r="C14" s="4"/>
      <c r="D14" s="42" t="s">
        <v>508</v>
      </c>
      <c r="E14" s="90"/>
      <c r="F14" s="42" t="s">
        <v>509</v>
      </c>
      <c r="G14" s="90"/>
      <c r="H14" s="42" t="s">
        <v>510</v>
      </c>
      <c r="I14" s="90"/>
      <c r="J14" s="42" t="s">
        <v>511</v>
      </c>
      <c r="K14" s="71"/>
      <c r="L14" s="91" t="s">
        <v>512</v>
      </c>
      <c r="M14" s="71"/>
    </row>
    <row r="15" spans="1:13" ht="78">
      <c r="A15" s="65" t="s">
        <v>513</v>
      </c>
      <c r="B15" s="4"/>
      <c r="C15" s="4"/>
      <c r="D15" s="42" t="s">
        <v>514</v>
      </c>
      <c r="E15" s="90"/>
      <c r="F15" s="42" t="s">
        <v>515</v>
      </c>
      <c r="G15" s="90"/>
      <c r="H15" s="42" t="s">
        <v>516</v>
      </c>
      <c r="I15" s="90"/>
      <c r="J15" s="42" t="s">
        <v>517</v>
      </c>
      <c r="K15" s="71"/>
      <c r="L15" s="91" t="s">
        <v>518</v>
      </c>
      <c r="M15" s="71"/>
    </row>
    <row r="16" spans="1:13" ht="26">
      <c r="A16" s="65" t="s">
        <v>519</v>
      </c>
      <c r="B16" s="4"/>
      <c r="C16" s="4"/>
      <c r="D16" s="42" t="s">
        <v>520</v>
      </c>
      <c r="E16" s="90"/>
      <c r="F16" s="42" t="s">
        <v>521</v>
      </c>
      <c r="G16" s="90"/>
      <c r="H16" s="42" t="s">
        <v>522</v>
      </c>
      <c r="I16" s="90"/>
      <c r="J16" s="42" t="s">
        <v>523</v>
      </c>
      <c r="K16" s="71"/>
      <c r="L16" s="91" t="s">
        <v>524</v>
      </c>
      <c r="M16" s="71"/>
    </row>
    <row r="17" spans="1:13" ht="39">
      <c r="A17" s="65" t="s">
        <v>525</v>
      </c>
      <c r="B17" s="4"/>
      <c r="C17" s="4"/>
      <c r="D17" s="42" t="s">
        <v>526</v>
      </c>
      <c r="E17" s="90"/>
      <c r="F17" s="42" t="s">
        <v>527</v>
      </c>
      <c r="G17" s="90"/>
      <c r="H17" s="42" t="s">
        <v>528</v>
      </c>
      <c r="I17" s="90"/>
      <c r="J17" s="42" t="s">
        <v>529</v>
      </c>
      <c r="K17" s="71"/>
      <c r="L17" s="91" t="s">
        <v>530</v>
      </c>
      <c r="M17" s="71"/>
    </row>
    <row r="18" spans="1:13" ht="26">
      <c r="A18" s="65" t="s">
        <v>531</v>
      </c>
      <c r="B18" s="4"/>
      <c r="C18" s="4"/>
      <c r="D18" s="42" t="s">
        <v>532</v>
      </c>
      <c r="E18" s="90"/>
      <c r="F18" s="42" t="s">
        <v>533</v>
      </c>
      <c r="G18" s="90"/>
      <c r="H18" s="42" t="s">
        <v>534</v>
      </c>
      <c r="I18" s="90"/>
      <c r="J18" s="42" t="s">
        <v>535</v>
      </c>
      <c r="K18" s="71"/>
      <c r="L18" s="91" t="s">
        <v>536</v>
      </c>
      <c r="M18" s="71"/>
    </row>
    <row r="19" spans="1:13" ht="39">
      <c r="A19" s="65" t="s">
        <v>537</v>
      </c>
      <c r="B19" s="4"/>
      <c r="C19" s="4"/>
      <c r="D19" s="42" t="s">
        <v>538</v>
      </c>
      <c r="E19" s="90"/>
      <c r="F19" s="42" t="s">
        <v>539</v>
      </c>
      <c r="G19" s="90"/>
      <c r="H19" s="42" t="s">
        <v>540</v>
      </c>
      <c r="I19" s="90"/>
      <c r="J19" s="42" t="s">
        <v>541</v>
      </c>
      <c r="K19" s="71"/>
      <c r="L19" s="91" t="s">
        <v>542</v>
      </c>
      <c r="M19" s="71"/>
    </row>
    <row r="20" spans="1:13" ht="26">
      <c r="A20" s="65" t="s">
        <v>543</v>
      </c>
      <c r="B20" s="4"/>
      <c r="C20" s="4"/>
      <c r="D20" s="42" t="s">
        <v>544</v>
      </c>
      <c r="E20" s="90"/>
      <c r="F20" s="42" t="s">
        <v>545</v>
      </c>
      <c r="G20" s="90"/>
      <c r="H20" s="42" t="s">
        <v>546</v>
      </c>
      <c r="I20" s="90"/>
      <c r="J20" s="42" t="s">
        <v>547</v>
      </c>
      <c r="K20" s="71"/>
      <c r="L20" s="91" t="s">
        <v>548</v>
      </c>
      <c r="M20" s="71"/>
    </row>
    <row r="21" spans="1:13" ht="26">
      <c r="A21" s="65" t="s">
        <v>549</v>
      </c>
      <c r="B21" s="4"/>
      <c r="C21" s="4"/>
      <c r="D21" s="42" t="s">
        <v>550</v>
      </c>
      <c r="E21" s="90"/>
      <c r="F21" s="42" t="s">
        <v>551</v>
      </c>
      <c r="G21" s="90"/>
      <c r="H21" s="42" t="s">
        <v>552</v>
      </c>
      <c r="I21" s="90"/>
      <c r="J21" s="42" t="s">
        <v>553</v>
      </c>
      <c r="K21" s="71"/>
      <c r="L21" s="91" t="s">
        <v>554</v>
      </c>
      <c r="M21" s="71"/>
    </row>
    <row r="22" spans="1:13" ht="39">
      <c r="A22" s="65" t="s">
        <v>555</v>
      </c>
      <c r="B22" s="4"/>
      <c r="C22" s="4"/>
      <c r="D22" s="42" t="s">
        <v>556</v>
      </c>
      <c r="E22" s="90"/>
      <c r="F22" s="42" t="s">
        <v>557</v>
      </c>
      <c r="G22" s="90"/>
      <c r="H22" s="42" t="s">
        <v>558</v>
      </c>
      <c r="I22" s="90"/>
      <c r="J22" s="42" t="s">
        <v>559</v>
      </c>
      <c r="K22" s="71"/>
      <c r="L22" s="91" t="s">
        <v>560</v>
      </c>
      <c r="M22" s="71"/>
    </row>
    <row r="23" spans="1:13" ht="26">
      <c r="A23" s="65" t="s">
        <v>561</v>
      </c>
      <c r="B23" s="4"/>
      <c r="C23" s="4"/>
      <c r="D23" s="42" t="s">
        <v>562</v>
      </c>
      <c r="E23" s="90"/>
      <c r="F23" s="42" t="s">
        <v>563</v>
      </c>
      <c r="G23" s="90"/>
      <c r="H23" s="42" t="s">
        <v>564</v>
      </c>
      <c r="I23" s="90"/>
      <c r="J23" s="42" t="s">
        <v>565</v>
      </c>
      <c r="K23" s="71"/>
      <c r="L23" s="91" t="s">
        <v>566</v>
      </c>
      <c r="M23" s="71"/>
    </row>
    <row r="24" spans="1:13" ht="18.75" customHeight="1">
      <c r="A24" s="50" t="s">
        <v>492</v>
      </c>
      <c r="B24" s="92"/>
      <c r="C24" s="92"/>
      <c r="D24" s="93"/>
      <c r="E24" s="94"/>
      <c r="F24" s="94"/>
      <c r="G24" s="94"/>
      <c r="H24" s="94"/>
      <c r="I24" s="94"/>
      <c r="J24" s="94"/>
      <c r="K24" s="94"/>
      <c r="L24" s="94"/>
      <c r="M24" s="94"/>
    </row>
    <row r="25" spans="1:13" ht="13">
      <c r="A25" s="50" t="s">
        <v>493</v>
      </c>
      <c r="B25" s="92"/>
      <c r="E25" s="94"/>
      <c r="F25" s="94"/>
      <c r="G25" s="94"/>
      <c r="H25" s="94"/>
      <c r="I25" s="94"/>
      <c r="J25" s="94"/>
      <c r="K25" s="94"/>
      <c r="L25" s="94"/>
      <c r="M25" s="94"/>
    </row>
    <row r="26" spans="1:13" ht="12" customHeight="1">
      <c r="A26" s="50" t="s">
        <v>494</v>
      </c>
      <c r="B26" s="92"/>
      <c r="J26" s="18"/>
      <c r="K26" s="18"/>
      <c r="L26" s="18"/>
      <c r="M26" s="18"/>
    </row>
    <row r="27" spans="1:13" ht="12" customHeight="1">
      <c r="A27" s="50" t="s">
        <v>567</v>
      </c>
      <c r="B27" s="92"/>
      <c r="J27" s="18"/>
      <c r="K27" s="18"/>
      <c r="L27" s="18"/>
      <c r="M27" s="18"/>
    </row>
    <row r="28" spans="1:13" ht="13">
      <c r="H28" s="14"/>
      <c r="J28" s="18"/>
    </row>
    <row r="29" spans="1:13" ht="13">
      <c r="A29" s="14" t="s">
        <v>161</v>
      </c>
      <c r="E29" s="14" t="s">
        <v>230</v>
      </c>
      <c r="H29" s="14" t="s">
        <v>163</v>
      </c>
      <c r="J29" s="18"/>
      <c r="K29" s="136" t="s">
        <v>164</v>
      </c>
      <c r="L29" s="136"/>
      <c r="M29" s="136"/>
    </row>
    <row r="30" spans="1:13" ht="27" customHeight="1">
      <c r="A30" s="14" t="s">
        <v>231</v>
      </c>
      <c r="E30" s="39" t="s">
        <v>166</v>
      </c>
      <c r="J30" s="18"/>
      <c r="K30" s="137" t="s">
        <v>167</v>
      </c>
      <c r="L30" s="137"/>
      <c r="M30" s="137"/>
    </row>
    <row r="31" spans="1:13" ht="13">
      <c r="J31" s="18"/>
      <c r="K31" s="18"/>
      <c r="L31" s="18"/>
      <c r="M31" s="18"/>
    </row>
    <row r="34" spans="2:5" ht="13">
      <c r="B34" s="145"/>
      <c r="C34" s="145"/>
      <c r="D34" s="145"/>
      <c r="E34" s="145"/>
    </row>
    <row r="35" spans="2:5" ht="13">
      <c r="B35" s="145"/>
      <c r="C35" s="145"/>
      <c r="D35" s="145"/>
      <c r="E35" s="145"/>
    </row>
    <row r="36" spans="2:5" ht="13">
      <c r="B36" s="145"/>
      <c r="C36" s="145"/>
      <c r="D36" s="145"/>
      <c r="E36" s="145"/>
    </row>
  </sheetData>
  <mergeCells count="17">
    <mergeCell ref="K30:M30"/>
    <mergeCell ref="A7:M7"/>
    <mergeCell ref="D10:D12"/>
    <mergeCell ref="B34:E36"/>
    <mergeCell ref="H10:H12"/>
    <mergeCell ref="I10:I11"/>
    <mergeCell ref="A12:C12"/>
    <mergeCell ref="A8:M8"/>
    <mergeCell ref="M10:M11"/>
    <mergeCell ref="A10:C10"/>
    <mergeCell ref="K29:M29"/>
    <mergeCell ref="K10:K11"/>
    <mergeCell ref="J10:J12"/>
    <mergeCell ref="F10:F12"/>
    <mergeCell ref="L10:L12"/>
    <mergeCell ref="G10:G11"/>
    <mergeCell ref="E10:E11"/>
  </mergeCells>
  <printOptions horizontalCentered="1"/>
  <pageMargins left="0.39370078740157483" right="0.39370078740157483" top="0.39370078740157483" bottom="0.39370078740157483" header="0.51181102362204722" footer="0.51181102362204722"/>
  <pageSetup paperSize="9" scale="7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FF00"/>
  </sheetPr>
  <dimension ref="A1:IV53"/>
  <sheetViews>
    <sheetView tabSelected="1" view="pageBreakPreview" topLeftCell="A16" zoomScaleNormal="100" zoomScaleSheetLayoutView="100" workbookViewId="0"/>
  </sheetViews>
  <sheetFormatPr defaultColWidth="8" defaultRowHeight="12.75" customHeight="1"/>
  <cols>
    <col min="1" max="1" width="4.1796875" style="2" customWidth="1"/>
    <col min="2" max="2" width="20.54296875" style="2" customWidth="1"/>
    <col min="3" max="3" width="10.81640625" style="2" customWidth="1"/>
    <col min="4" max="4" width="10" style="2" customWidth="1"/>
    <col min="5" max="5" width="6.7265625" style="2" customWidth="1"/>
    <col min="6" max="6" width="14.1796875" style="2" customWidth="1"/>
    <col min="7" max="7" width="6" style="2" customWidth="1"/>
    <col min="8" max="8" width="15" style="2" customWidth="1"/>
    <col min="9" max="9" width="6.7265625" style="2" customWidth="1"/>
    <col min="10" max="10" width="15.7265625" style="2" customWidth="1"/>
    <col min="11" max="11" width="7.54296875" style="2" customWidth="1"/>
    <col min="12" max="12" width="13.1796875" style="2" customWidth="1"/>
    <col min="13" max="13" width="6.81640625" style="2" customWidth="1"/>
    <col min="14" max="14" width="14.81640625" style="2" customWidth="1"/>
    <col min="15" max="15" width="10.1796875" style="2" customWidth="1"/>
    <col min="16" max="16" width="11.453125" style="2" hidden="1" customWidth="1"/>
    <col min="17" max="256" width="9.1796875" style="2" customWidth="1"/>
  </cols>
  <sheetData>
    <row r="1" spans="1:14" ht="13">
      <c r="A1" s="2" t="str">
        <f>'1'!A1</f>
        <v xml:space="preserve">Naziv investicionog fonda: ONIF Cash fund </v>
      </c>
    </row>
    <row r="2" spans="1:14" ht="13">
      <c r="A2" s="2" t="str">
        <f>'1'!A2</f>
        <v xml:space="preserve">Registarski broj investicionog fonda: </v>
      </c>
    </row>
    <row r="3" spans="1:14" ht="13">
      <c r="A3" s="2" t="str">
        <f>'1'!A3</f>
        <v>Naziv društva za upravljanje investicionim fondom: Društvo za upravljanje investicionim fondovima Kristal invest A.D. Banja Luka</v>
      </c>
    </row>
    <row r="4" spans="1:14" ht="13">
      <c r="A4" s="2" t="str">
        <f>'1'!A4</f>
        <v>Matični broj društva za upravljanje investicionim fondom: 01935615</v>
      </c>
    </row>
    <row r="5" spans="1:14" ht="13">
      <c r="A5" s="2" t="str">
        <f>'1'!A5</f>
        <v>JIB društva za upravljanje investicionim fondom: 4400819920004</v>
      </c>
    </row>
    <row r="6" spans="1:14" ht="13">
      <c r="A6" s="2" t="str">
        <f>'1'!A6</f>
        <v>JIB zatvorenog investicionog fonda: JP-N-21</v>
      </c>
    </row>
    <row r="9" spans="1:14" ht="13">
      <c r="B9" s="145" t="s">
        <v>350</v>
      </c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5"/>
    </row>
    <row r="10" spans="1:14" ht="13">
      <c r="B10" s="145" t="s">
        <v>7</v>
      </c>
      <c r="C10" s="145"/>
      <c r="D10" s="145"/>
      <c r="E10" s="145"/>
      <c r="F10" s="145"/>
      <c r="G10" s="145"/>
      <c r="H10" s="145"/>
      <c r="I10" s="145"/>
      <c r="J10" s="145"/>
      <c r="K10" s="145"/>
      <c r="L10" s="145"/>
      <c r="M10" s="145"/>
      <c r="N10" s="145"/>
    </row>
    <row r="11" spans="1:14" ht="13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 ht="13">
      <c r="A12" s="2" t="s">
        <v>568</v>
      </c>
      <c r="B12" s="2" t="s">
        <v>569</v>
      </c>
    </row>
    <row r="13" spans="1:14" ht="15" customHeight="1">
      <c r="A13" s="141" t="s">
        <v>570</v>
      </c>
      <c r="B13" s="167" t="s">
        <v>353</v>
      </c>
      <c r="C13" s="168"/>
      <c r="D13" s="169"/>
      <c r="E13" s="153" t="s">
        <v>11</v>
      </c>
      <c r="F13" s="153" t="s">
        <v>497</v>
      </c>
      <c r="G13" s="153" t="s">
        <v>11</v>
      </c>
      <c r="H13" s="153" t="s">
        <v>498</v>
      </c>
      <c r="I13" s="153" t="s">
        <v>11</v>
      </c>
      <c r="J13" s="153" t="s">
        <v>358</v>
      </c>
      <c r="K13" s="153" t="s">
        <v>11</v>
      </c>
      <c r="L13" s="153" t="s">
        <v>571</v>
      </c>
      <c r="M13" s="153" t="s">
        <v>11</v>
      </c>
      <c r="N13" s="153" t="s">
        <v>360</v>
      </c>
    </row>
    <row r="14" spans="1:14" ht="78.75" customHeight="1">
      <c r="A14" s="142"/>
      <c r="B14" s="4" t="s">
        <v>361</v>
      </c>
      <c r="C14" s="27" t="s">
        <v>362</v>
      </c>
      <c r="D14" s="4" t="s">
        <v>363</v>
      </c>
      <c r="E14" s="154"/>
      <c r="F14" s="155"/>
      <c r="G14" s="154"/>
      <c r="H14" s="155"/>
      <c r="I14" s="154"/>
      <c r="J14" s="155"/>
      <c r="K14" s="154"/>
      <c r="L14" s="155"/>
      <c r="M14" s="154"/>
      <c r="N14" s="155"/>
    </row>
    <row r="15" spans="1:14" ht="13">
      <c r="B15" s="9">
        <v>1</v>
      </c>
      <c r="C15" s="163">
        <v>2</v>
      </c>
      <c r="D15" s="165"/>
      <c r="E15" s="155"/>
      <c r="F15" s="4">
        <v>3</v>
      </c>
      <c r="G15" s="155"/>
      <c r="H15" s="4">
        <v>4</v>
      </c>
      <c r="I15" s="155"/>
      <c r="J15" s="4">
        <v>5</v>
      </c>
      <c r="K15" s="155"/>
      <c r="L15" s="4">
        <v>6</v>
      </c>
      <c r="M15" s="155"/>
      <c r="N15" s="4">
        <v>7</v>
      </c>
    </row>
    <row r="16" spans="1:14" ht="39">
      <c r="A16" s="4" t="s">
        <v>329</v>
      </c>
      <c r="B16" s="95" t="s">
        <v>572</v>
      </c>
      <c r="C16" s="12"/>
      <c r="D16" s="12"/>
      <c r="E16" s="42" t="s">
        <v>573</v>
      </c>
      <c r="F16" s="96"/>
      <c r="G16" s="42" t="s">
        <v>574</v>
      </c>
      <c r="H16" s="96"/>
      <c r="I16" s="42" t="s">
        <v>575</v>
      </c>
      <c r="J16" s="96"/>
      <c r="K16" s="4" t="s">
        <v>576</v>
      </c>
      <c r="L16" s="46"/>
      <c r="M16" s="42" t="s">
        <v>577</v>
      </c>
      <c r="N16" s="46"/>
    </row>
    <row r="17" spans="1:14" ht="13">
      <c r="A17" s="4" t="s">
        <v>235</v>
      </c>
      <c r="B17" s="95" t="s">
        <v>578</v>
      </c>
      <c r="C17" s="12"/>
      <c r="D17" s="12"/>
      <c r="E17" s="42" t="s">
        <v>579</v>
      </c>
      <c r="F17" s="96"/>
      <c r="G17" s="42" t="s">
        <v>580</v>
      </c>
      <c r="H17" s="96"/>
      <c r="I17" s="42" t="s">
        <v>581</v>
      </c>
      <c r="J17" s="96"/>
      <c r="K17" s="4" t="s">
        <v>582</v>
      </c>
      <c r="L17" s="46"/>
      <c r="M17" s="42" t="s">
        <v>583</v>
      </c>
      <c r="N17" s="46"/>
    </row>
    <row r="18" spans="1:14" ht="13">
      <c r="A18" s="4" t="s">
        <v>237</v>
      </c>
      <c r="B18" s="95" t="s">
        <v>584</v>
      </c>
      <c r="C18" s="12"/>
      <c r="D18" s="12"/>
      <c r="E18" s="42" t="s">
        <v>585</v>
      </c>
      <c r="F18" s="96"/>
      <c r="G18" s="42" t="s">
        <v>586</v>
      </c>
      <c r="H18" s="96"/>
      <c r="I18" s="42" t="s">
        <v>587</v>
      </c>
      <c r="J18" s="96"/>
      <c r="K18" s="4" t="s">
        <v>588</v>
      </c>
      <c r="L18" s="46"/>
      <c r="M18" s="42" t="s">
        <v>589</v>
      </c>
      <c r="N18" s="46"/>
    </row>
    <row r="19" spans="1:14" ht="13">
      <c r="A19" s="4" t="s">
        <v>239</v>
      </c>
      <c r="B19" s="95" t="s">
        <v>590</v>
      </c>
      <c r="C19" s="12"/>
      <c r="D19" s="12"/>
      <c r="E19" s="42" t="s">
        <v>591</v>
      </c>
      <c r="F19" s="96"/>
      <c r="G19" s="42" t="s">
        <v>592</v>
      </c>
      <c r="H19" s="96"/>
      <c r="I19" s="42" t="s">
        <v>593</v>
      </c>
      <c r="J19" s="96"/>
      <c r="K19" s="4" t="s">
        <v>594</v>
      </c>
      <c r="L19" s="46"/>
      <c r="M19" s="42" t="s">
        <v>595</v>
      </c>
      <c r="N19" s="46"/>
    </row>
    <row r="20" spans="1:14" ht="13">
      <c r="A20" s="4" t="s">
        <v>241</v>
      </c>
      <c r="B20" s="95" t="s">
        <v>596</v>
      </c>
      <c r="C20" s="12"/>
      <c r="D20" s="12"/>
      <c r="E20" s="42" t="s">
        <v>597</v>
      </c>
      <c r="F20" s="96"/>
      <c r="G20" s="42" t="s">
        <v>598</v>
      </c>
      <c r="H20" s="96"/>
      <c r="I20" s="42" t="s">
        <v>599</v>
      </c>
      <c r="J20" s="96"/>
      <c r="K20" s="4" t="s">
        <v>600</v>
      </c>
      <c r="L20" s="46"/>
      <c r="M20" s="42" t="s">
        <v>601</v>
      </c>
      <c r="N20" s="46"/>
    </row>
    <row r="21" spans="1:14" ht="26">
      <c r="A21" s="4" t="s">
        <v>243</v>
      </c>
      <c r="B21" s="95" t="s">
        <v>602</v>
      </c>
      <c r="C21" s="12"/>
      <c r="D21" s="12"/>
      <c r="E21" s="42" t="s">
        <v>603</v>
      </c>
      <c r="F21" s="96"/>
      <c r="G21" s="42" t="s">
        <v>604</v>
      </c>
      <c r="H21" s="96">
        <v>102129.03</v>
      </c>
      <c r="I21" s="42" t="s">
        <v>605</v>
      </c>
      <c r="J21" s="96">
        <v>171548.2</v>
      </c>
      <c r="K21" s="4" t="s">
        <v>606</v>
      </c>
      <c r="L21" s="46"/>
      <c r="M21" s="42" t="s">
        <v>607</v>
      </c>
      <c r="N21" s="46">
        <v>4.3662999999999998</v>
      </c>
    </row>
    <row r="22" spans="1:14" ht="26">
      <c r="A22" s="4"/>
      <c r="B22" s="95" t="s">
        <v>608</v>
      </c>
      <c r="C22" s="12" t="s">
        <v>381</v>
      </c>
      <c r="D22" s="12" t="s">
        <v>609</v>
      </c>
      <c r="E22" s="42"/>
      <c r="F22" s="96"/>
      <c r="G22" s="42"/>
      <c r="H22" s="96">
        <v>102129.03</v>
      </c>
      <c r="I22" s="42"/>
      <c r="J22" s="96">
        <v>171548.2</v>
      </c>
      <c r="K22" s="4"/>
      <c r="L22" s="46"/>
      <c r="M22" s="42"/>
      <c r="N22" s="46">
        <v>4.3662999999999998</v>
      </c>
    </row>
    <row r="23" spans="1:14" ht="26">
      <c r="A23" s="4" t="s">
        <v>245</v>
      </c>
      <c r="B23" s="95" t="s">
        <v>610</v>
      </c>
      <c r="C23" s="12"/>
      <c r="D23" s="12"/>
      <c r="E23" s="42" t="s">
        <v>611</v>
      </c>
      <c r="F23" s="96"/>
      <c r="G23" s="42" t="s">
        <v>612</v>
      </c>
      <c r="H23" s="96"/>
      <c r="I23" s="42" t="s">
        <v>613</v>
      </c>
      <c r="J23" s="96"/>
      <c r="K23" s="4" t="s">
        <v>614</v>
      </c>
      <c r="L23" s="46"/>
      <c r="M23" s="42" t="s">
        <v>615</v>
      </c>
      <c r="N23" s="46"/>
    </row>
    <row r="24" spans="1:14" ht="39">
      <c r="A24" s="4" t="s">
        <v>247</v>
      </c>
      <c r="B24" s="95" t="s">
        <v>616</v>
      </c>
      <c r="C24" s="12"/>
      <c r="D24" s="12"/>
      <c r="E24" s="42" t="s">
        <v>617</v>
      </c>
      <c r="F24" s="96"/>
      <c r="G24" s="42" t="s">
        <v>618</v>
      </c>
      <c r="H24" s="96">
        <v>102129.03</v>
      </c>
      <c r="I24" s="42" t="s">
        <v>619</v>
      </c>
      <c r="J24" s="96">
        <v>171548.2</v>
      </c>
      <c r="K24" s="4" t="s">
        <v>620</v>
      </c>
      <c r="L24" s="46"/>
      <c r="M24" s="42" t="s">
        <v>621</v>
      </c>
      <c r="N24" s="46">
        <v>4.3662999999999998</v>
      </c>
    </row>
    <row r="25" spans="1:14" ht="39">
      <c r="A25" s="4" t="s">
        <v>334</v>
      </c>
      <c r="B25" s="95" t="s">
        <v>622</v>
      </c>
      <c r="C25" s="12"/>
      <c r="D25" s="12"/>
      <c r="E25" s="42" t="s">
        <v>623</v>
      </c>
      <c r="F25" s="96"/>
      <c r="G25" s="42" t="s">
        <v>624</v>
      </c>
      <c r="H25" s="96"/>
      <c r="I25" s="42" t="s">
        <v>625</v>
      </c>
      <c r="J25" s="96"/>
      <c r="K25" s="4" t="s">
        <v>626</v>
      </c>
      <c r="L25" s="46"/>
      <c r="M25" s="42" t="s">
        <v>627</v>
      </c>
      <c r="N25" s="46"/>
    </row>
    <row r="26" spans="1:14" ht="13">
      <c r="A26" s="4" t="s">
        <v>235</v>
      </c>
      <c r="B26" s="95" t="s">
        <v>578</v>
      </c>
      <c r="C26" s="12"/>
      <c r="D26" s="12"/>
      <c r="E26" s="42" t="s">
        <v>628</v>
      </c>
      <c r="F26" s="96"/>
      <c r="G26" s="42" t="s">
        <v>629</v>
      </c>
      <c r="H26" s="96"/>
      <c r="I26" s="42" t="s">
        <v>630</v>
      </c>
      <c r="J26" s="96"/>
      <c r="K26" s="4" t="s">
        <v>631</v>
      </c>
      <c r="L26" s="46"/>
      <c r="M26" s="42" t="s">
        <v>632</v>
      </c>
      <c r="N26" s="46"/>
    </row>
    <row r="27" spans="1:14" ht="13">
      <c r="A27" s="4" t="s">
        <v>237</v>
      </c>
      <c r="B27" s="95" t="s">
        <v>584</v>
      </c>
      <c r="C27" s="12"/>
      <c r="D27" s="12"/>
      <c r="E27" s="42" t="s">
        <v>633</v>
      </c>
      <c r="F27" s="96"/>
      <c r="G27" s="42" t="s">
        <v>634</v>
      </c>
      <c r="H27" s="96"/>
      <c r="I27" s="42" t="s">
        <v>635</v>
      </c>
      <c r="J27" s="96"/>
      <c r="K27" s="4" t="s">
        <v>636</v>
      </c>
      <c r="L27" s="46"/>
      <c r="M27" s="42" t="s">
        <v>637</v>
      </c>
      <c r="N27" s="46"/>
    </row>
    <row r="28" spans="1:14" ht="13">
      <c r="A28" s="4" t="s">
        <v>239</v>
      </c>
      <c r="B28" s="95" t="s">
        <v>590</v>
      </c>
      <c r="C28" s="12"/>
      <c r="D28" s="12"/>
      <c r="E28" s="42" t="s">
        <v>638</v>
      </c>
      <c r="F28" s="96"/>
      <c r="G28" s="42" t="s">
        <v>639</v>
      </c>
      <c r="H28" s="96"/>
      <c r="I28" s="42" t="s">
        <v>640</v>
      </c>
      <c r="J28" s="96"/>
      <c r="K28" s="4" t="s">
        <v>641</v>
      </c>
      <c r="L28" s="46"/>
      <c r="M28" s="42" t="s">
        <v>642</v>
      </c>
      <c r="N28" s="46"/>
    </row>
    <row r="29" spans="1:14" ht="13">
      <c r="A29" s="4" t="s">
        <v>241</v>
      </c>
      <c r="B29" s="95" t="s">
        <v>596</v>
      </c>
      <c r="C29" s="12"/>
      <c r="D29" s="12"/>
      <c r="E29" s="42" t="s">
        <v>643</v>
      </c>
      <c r="F29" s="96"/>
      <c r="G29" s="42" t="s">
        <v>644</v>
      </c>
      <c r="H29" s="96"/>
      <c r="I29" s="42" t="s">
        <v>645</v>
      </c>
      <c r="J29" s="96"/>
      <c r="K29" s="4" t="s">
        <v>646</v>
      </c>
      <c r="L29" s="46"/>
      <c r="M29" s="42" t="s">
        <v>647</v>
      </c>
      <c r="N29" s="46"/>
    </row>
    <row r="30" spans="1:14" ht="26">
      <c r="A30" s="4" t="s">
        <v>243</v>
      </c>
      <c r="B30" s="95" t="s">
        <v>602</v>
      </c>
      <c r="C30" s="12"/>
      <c r="D30" s="12"/>
      <c r="E30" s="42" t="s">
        <v>648</v>
      </c>
      <c r="F30" s="96"/>
      <c r="G30" s="42" t="s">
        <v>649</v>
      </c>
      <c r="H30" s="96"/>
      <c r="I30" s="42" t="s">
        <v>650</v>
      </c>
      <c r="J30" s="96"/>
      <c r="K30" s="4" t="s">
        <v>651</v>
      </c>
      <c r="L30" s="46"/>
      <c r="M30" s="42" t="s">
        <v>652</v>
      </c>
      <c r="N30" s="46"/>
    </row>
    <row r="31" spans="1:14" ht="26">
      <c r="A31" s="4" t="s">
        <v>245</v>
      </c>
      <c r="B31" s="95" t="s">
        <v>610</v>
      </c>
      <c r="C31" s="12"/>
      <c r="D31" s="12"/>
      <c r="E31" s="42" t="s">
        <v>653</v>
      </c>
      <c r="F31" s="96"/>
      <c r="G31" s="42" t="s">
        <v>654</v>
      </c>
      <c r="H31" s="96"/>
      <c r="I31" s="42" t="s">
        <v>655</v>
      </c>
      <c r="J31" s="96"/>
      <c r="K31" s="4" t="s">
        <v>656</v>
      </c>
      <c r="L31" s="46"/>
      <c r="M31" s="42" t="s">
        <v>657</v>
      </c>
      <c r="N31" s="46"/>
    </row>
    <row r="32" spans="1:14" ht="39">
      <c r="A32" s="4" t="s">
        <v>247</v>
      </c>
      <c r="B32" s="95" t="s">
        <v>658</v>
      </c>
      <c r="C32" s="12"/>
      <c r="D32" s="12"/>
      <c r="E32" s="42" t="s">
        <v>659</v>
      </c>
      <c r="F32" s="96"/>
      <c r="G32" s="42" t="s">
        <v>660</v>
      </c>
      <c r="H32" s="96"/>
      <c r="I32" s="42" t="s">
        <v>661</v>
      </c>
      <c r="J32" s="96"/>
      <c r="K32" s="4" t="s">
        <v>662</v>
      </c>
      <c r="L32" s="46"/>
      <c r="M32" s="42" t="s">
        <v>663</v>
      </c>
      <c r="N32" s="46"/>
    </row>
    <row r="33" spans="1:14" ht="26">
      <c r="A33" s="4" t="s">
        <v>339</v>
      </c>
      <c r="B33" s="95" t="s">
        <v>664</v>
      </c>
      <c r="C33" s="12"/>
      <c r="D33" s="12"/>
      <c r="E33" s="42" t="s">
        <v>665</v>
      </c>
      <c r="F33" s="96"/>
      <c r="G33" s="42" t="s">
        <v>666</v>
      </c>
      <c r="H33" s="96">
        <v>102129.03</v>
      </c>
      <c r="I33" s="42" t="s">
        <v>667</v>
      </c>
      <c r="J33" s="96">
        <v>171548.2</v>
      </c>
      <c r="K33" s="4" t="s">
        <v>668</v>
      </c>
      <c r="L33" s="46"/>
      <c r="M33" s="42" t="s">
        <v>669</v>
      </c>
      <c r="N33" s="46">
        <v>4.3662999999999998</v>
      </c>
    </row>
    <row r="34" spans="1:14" ht="13">
      <c r="A34" s="50" t="s">
        <v>492</v>
      </c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</row>
    <row r="35" spans="1:14" ht="13">
      <c r="A35" s="50" t="s">
        <v>493</v>
      </c>
    </row>
    <row r="36" spans="1:14" ht="13">
      <c r="A36" s="50" t="s">
        <v>494</v>
      </c>
    </row>
    <row r="37" spans="1:14" ht="13">
      <c r="A37" s="50" t="s">
        <v>567</v>
      </c>
    </row>
    <row r="38" spans="1:14" ht="37.5" customHeight="1">
      <c r="B38" s="97" t="s">
        <v>161</v>
      </c>
      <c r="F38" s="97" t="s">
        <v>230</v>
      </c>
      <c r="I38" s="97" t="s">
        <v>163</v>
      </c>
      <c r="K38" s="166" t="s">
        <v>164</v>
      </c>
      <c r="L38" s="166"/>
      <c r="M38" s="166"/>
    </row>
    <row r="39" spans="1:14" ht="33" customHeight="1">
      <c r="B39" s="97" t="s">
        <v>231</v>
      </c>
      <c r="F39" s="98" t="s">
        <v>166</v>
      </c>
      <c r="K39" s="138" t="s">
        <v>167</v>
      </c>
      <c r="L39" s="138"/>
      <c r="M39" s="138"/>
    </row>
    <row r="40" spans="1:14" ht="13"/>
    <row r="41" spans="1:14" ht="27.75" customHeight="1"/>
    <row r="42" spans="1:14" ht="15" customHeight="1"/>
    <row r="43" spans="1:14" ht="15" customHeight="1"/>
    <row r="44" spans="1:14" ht="15" customHeight="1"/>
    <row r="46" spans="1:14" ht="13">
      <c r="C46" s="145"/>
      <c r="D46" s="145"/>
      <c r="E46" s="145"/>
      <c r="F46" s="145"/>
    </row>
    <row r="47" spans="1:14" ht="13">
      <c r="C47" s="145"/>
      <c r="D47" s="145"/>
      <c r="E47" s="145"/>
      <c r="F47" s="145"/>
    </row>
    <row r="48" spans="1:14" ht="13">
      <c r="C48" s="145"/>
      <c r="D48" s="145"/>
      <c r="E48" s="145"/>
      <c r="F48" s="145"/>
    </row>
    <row r="49" spans="4:10" ht="13">
      <c r="D49" s="99"/>
    </row>
    <row r="53" spans="4:10" ht="13">
      <c r="J53" s="100"/>
    </row>
  </sheetData>
  <mergeCells count="18">
    <mergeCell ref="N13:N14"/>
    <mergeCell ref="B9:N9"/>
    <mergeCell ref="B10:N10"/>
    <mergeCell ref="G13:G15"/>
    <mergeCell ref="A13:A14"/>
    <mergeCell ref="B13:D13"/>
    <mergeCell ref="C15:D15"/>
    <mergeCell ref="F13:F14"/>
    <mergeCell ref="I13:I15"/>
    <mergeCell ref="E13:E15"/>
    <mergeCell ref="H13:H14"/>
    <mergeCell ref="K39:M39"/>
    <mergeCell ref="C46:F48"/>
    <mergeCell ref="J13:J14"/>
    <mergeCell ref="K13:K15"/>
    <mergeCell ref="L13:L14"/>
    <mergeCell ref="K38:M38"/>
    <mergeCell ref="M13:M15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FF00"/>
  </sheetPr>
  <dimension ref="A1:IV36"/>
  <sheetViews>
    <sheetView view="pageBreakPreview" topLeftCell="A10" zoomScaleNormal="100" zoomScaleSheetLayoutView="100" workbookViewId="0">
      <selection activeCell="G22" sqref="G22"/>
    </sheetView>
  </sheetViews>
  <sheetFormatPr defaultColWidth="8" defaultRowHeight="12.75" customHeight="1"/>
  <cols>
    <col min="1" max="1" width="4.1796875" style="2" customWidth="1"/>
    <col min="2" max="2" width="20.54296875" style="2" customWidth="1"/>
    <col min="3" max="3" width="10.26953125" style="2" customWidth="1"/>
    <col min="4" max="4" width="6.7265625" style="2" customWidth="1"/>
    <col min="5" max="5" width="14.1796875" style="2" customWidth="1"/>
    <col min="6" max="6" width="6" style="2" customWidth="1"/>
    <col min="7" max="7" width="15" style="2" customWidth="1"/>
    <col min="8" max="8" width="6.7265625" style="2" customWidth="1"/>
    <col min="9" max="9" width="14.81640625" style="2" customWidth="1"/>
    <col min="10" max="10" width="10.1796875" style="2" customWidth="1"/>
    <col min="11" max="11" width="11.453125" style="2" hidden="1" customWidth="1"/>
    <col min="12" max="256" width="9.1796875" style="2" customWidth="1"/>
  </cols>
  <sheetData>
    <row r="1" spans="1:9" ht="13">
      <c r="A1" s="2" t="str">
        <f>'1'!A1</f>
        <v xml:space="preserve">Naziv investicionog fonda: ONIF Cash fund </v>
      </c>
    </row>
    <row r="2" spans="1:9" ht="13">
      <c r="A2" s="2" t="str">
        <f>'1'!A2</f>
        <v xml:space="preserve">Registarski broj investicionog fonda: </v>
      </c>
    </row>
    <row r="3" spans="1:9" ht="13">
      <c r="A3" s="2" t="str">
        <f>'1'!A3</f>
        <v>Naziv društva za upravljanje investicionim fondom: Društvo za upravljanje investicionim fondovima Kristal invest A.D. Banja Luka</v>
      </c>
    </row>
    <row r="4" spans="1:9" ht="13">
      <c r="A4" s="2" t="str">
        <f>'1'!A4</f>
        <v>Matični broj društva za upravljanje investicionim fondom: 01935615</v>
      </c>
    </row>
    <row r="5" spans="1:9" ht="13">
      <c r="A5" s="2" t="str">
        <f>'1'!A5</f>
        <v>JIB društva za upravljanje investicionim fondom: 4400819920004</v>
      </c>
    </row>
    <row r="6" spans="1:9" ht="13">
      <c r="A6" s="2" t="str">
        <f>'1'!A6</f>
        <v>JIB zatvorenog investicionog fonda: JP-N-21</v>
      </c>
    </row>
    <row r="9" spans="1:9" ht="13">
      <c r="B9" s="145" t="s">
        <v>350</v>
      </c>
      <c r="C9" s="145"/>
      <c r="D9" s="145"/>
      <c r="E9" s="145"/>
      <c r="F9" s="145"/>
      <c r="G9" s="145"/>
      <c r="H9" s="145"/>
      <c r="I9" s="145"/>
    </row>
    <row r="10" spans="1:9" ht="13">
      <c r="B10" s="145" t="s">
        <v>7</v>
      </c>
      <c r="C10" s="145"/>
      <c r="D10" s="145"/>
      <c r="E10" s="145"/>
      <c r="F10" s="145"/>
      <c r="G10" s="145"/>
      <c r="H10" s="145"/>
      <c r="I10" s="145"/>
    </row>
    <row r="11" spans="1:9" ht="13">
      <c r="B11" s="1"/>
      <c r="C11" s="1"/>
      <c r="D11" s="1"/>
      <c r="E11" s="1"/>
      <c r="F11" s="1"/>
      <c r="G11" s="1"/>
      <c r="H11" s="1"/>
      <c r="I11" s="1"/>
    </row>
    <row r="12" spans="1:9" ht="13">
      <c r="A12" s="14" t="s">
        <v>670</v>
      </c>
      <c r="B12" s="2" t="s">
        <v>671</v>
      </c>
    </row>
    <row r="13" spans="1:9" ht="15" customHeight="1">
      <c r="A13" s="141" t="s">
        <v>570</v>
      </c>
      <c r="B13" s="167" t="s">
        <v>353</v>
      </c>
      <c r="C13" s="168"/>
      <c r="D13" s="153" t="s">
        <v>11</v>
      </c>
      <c r="E13" s="153" t="s">
        <v>498</v>
      </c>
      <c r="F13" s="153" t="s">
        <v>11</v>
      </c>
      <c r="G13" s="153" t="s">
        <v>358</v>
      </c>
      <c r="H13" s="153" t="s">
        <v>11</v>
      </c>
      <c r="I13" s="153" t="s">
        <v>360</v>
      </c>
    </row>
    <row r="14" spans="1:9" ht="78.75" customHeight="1">
      <c r="A14" s="142"/>
      <c r="B14" s="4" t="s">
        <v>361</v>
      </c>
      <c r="C14" s="27" t="s">
        <v>363</v>
      </c>
      <c r="D14" s="154"/>
      <c r="E14" s="155"/>
      <c r="F14" s="154"/>
      <c r="G14" s="155"/>
      <c r="H14" s="154"/>
      <c r="I14" s="155"/>
    </row>
    <row r="15" spans="1:9" ht="13">
      <c r="A15" s="2">
        <v>1</v>
      </c>
      <c r="B15" s="163">
        <v>2</v>
      </c>
      <c r="C15" s="165"/>
      <c r="D15" s="155"/>
      <c r="E15" s="4">
        <v>3</v>
      </c>
      <c r="F15" s="155"/>
      <c r="G15" s="4">
        <v>4</v>
      </c>
      <c r="H15" s="155"/>
      <c r="I15" s="4">
        <v>5</v>
      </c>
    </row>
    <row r="16" spans="1:9" ht="13">
      <c r="A16" s="4" t="s">
        <v>235</v>
      </c>
      <c r="B16" s="95" t="s">
        <v>672</v>
      </c>
      <c r="C16" s="12"/>
      <c r="D16" s="42" t="s">
        <v>673</v>
      </c>
      <c r="E16" s="90"/>
      <c r="F16" s="42" t="s">
        <v>674</v>
      </c>
      <c r="G16" s="90"/>
      <c r="H16" s="42" t="s">
        <v>675</v>
      </c>
      <c r="I16" s="71"/>
    </row>
    <row r="17" spans="1:11" ht="13">
      <c r="A17" s="4" t="s">
        <v>237</v>
      </c>
      <c r="B17" s="95" t="s">
        <v>676</v>
      </c>
      <c r="C17" s="12"/>
      <c r="D17" s="42" t="s">
        <v>677</v>
      </c>
      <c r="E17" s="90">
        <v>3542767.22</v>
      </c>
      <c r="F17" s="42" t="s">
        <v>678</v>
      </c>
      <c r="G17" s="90">
        <v>3543589.77</v>
      </c>
      <c r="H17" s="42" t="s">
        <v>679</v>
      </c>
      <c r="I17" s="71">
        <v>90.171000000000006</v>
      </c>
    </row>
    <row r="18" spans="1:11" ht="26">
      <c r="A18" s="4"/>
      <c r="B18" s="95" t="s">
        <v>680</v>
      </c>
      <c r="C18" s="12" t="s">
        <v>681</v>
      </c>
      <c r="D18" s="42"/>
      <c r="E18" s="90">
        <v>770000</v>
      </c>
      <c r="F18" s="42"/>
      <c r="G18" s="90">
        <v>770000</v>
      </c>
      <c r="H18" s="42"/>
      <c r="I18" s="71">
        <v>19.598199999999999</v>
      </c>
    </row>
    <row r="19" spans="1:11" ht="13">
      <c r="A19" s="4"/>
      <c r="B19" s="95" t="s">
        <v>682</v>
      </c>
      <c r="C19" s="12" t="s">
        <v>683</v>
      </c>
      <c r="D19" s="42"/>
      <c r="E19" s="90">
        <v>770000</v>
      </c>
      <c r="F19" s="42"/>
      <c r="G19" s="90">
        <v>770263.49</v>
      </c>
      <c r="H19" s="42"/>
      <c r="I19" s="71">
        <v>19.598199999999999</v>
      </c>
    </row>
    <row r="20" spans="1:11" ht="26">
      <c r="A20" s="4"/>
      <c r="B20" s="95" t="s">
        <v>684</v>
      </c>
      <c r="C20" s="12" t="s">
        <v>685</v>
      </c>
      <c r="D20" s="42"/>
      <c r="E20" s="90">
        <v>732767.22</v>
      </c>
      <c r="F20" s="42"/>
      <c r="G20" s="90">
        <v>733174.44</v>
      </c>
      <c r="H20" s="42"/>
      <c r="I20" s="71">
        <v>18.650500000000001</v>
      </c>
    </row>
    <row r="21" spans="1:11" ht="26">
      <c r="A21" s="4"/>
      <c r="B21" s="95" t="s">
        <v>686</v>
      </c>
      <c r="C21" s="12" t="s">
        <v>687</v>
      </c>
      <c r="D21" s="42"/>
      <c r="E21" s="90">
        <v>500000</v>
      </c>
      <c r="F21" s="42"/>
      <c r="G21" s="90">
        <v>500049.17</v>
      </c>
      <c r="H21" s="42"/>
      <c r="I21" s="71">
        <v>12.726100000000001</v>
      </c>
    </row>
    <row r="22" spans="1:11" ht="26">
      <c r="A22" s="4"/>
      <c r="B22" s="95" t="s">
        <v>688</v>
      </c>
      <c r="C22" s="12" t="s">
        <v>689</v>
      </c>
      <c r="D22" s="42"/>
      <c r="E22" s="90">
        <v>770000</v>
      </c>
      <c r="F22" s="42"/>
      <c r="G22" s="90">
        <v>770102.67</v>
      </c>
      <c r="H22" s="42"/>
      <c r="I22" s="71">
        <v>19.598199999999999</v>
      </c>
    </row>
    <row r="23" spans="1:11" ht="13">
      <c r="A23" s="4" t="s">
        <v>239</v>
      </c>
      <c r="B23" s="95" t="s">
        <v>690</v>
      </c>
      <c r="C23" s="12"/>
      <c r="D23" s="42" t="s">
        <v>691</v>
      </c>
      <c r="E23" s="90"/>
      <c r="F23" s="42" t="s">
        <v>692</v>
      </c>
      <c r="G23" s="90"/>
      <c r="H23" s="42" t="s">
        <v>693</v>
      </c>
      <c r="I23" s="71"/>
    </row>
    <row r="24" spans="1:11" ht="13">
      <c r="A24" s="4" t="s">
        <v>166</v>
      </c>
      <c r="B24" s="95" t="s">
        <v>694</v>
      </c>
      <c r="C24" s="12"/>
      <c r="D24" s="42" t="s">
        <v>695</v>
      </c>
      <c r="E24" s="90">
        <v>3542767.22</v>
      </c>
      <c r="F24" s="42" t="s">
        <v>696</v>
      </c>
      <c r="G24" s="90">
        <v>3543589.77</v>
      </c>
      <c r="H24" s="42" t="s">
        <v>697</v>
      </c>
      <c r="I24" s="71">
        <v>90.171000000000006</v>
      </c>
    </row>
    <row r="25" spans="1:11" ht="13">
      <c r="A25" s="33"/>
      <c r="B25" s="23"/>
      <c r="C25" s="23"/>
      <c r="D25" s="75"/>
      <c r="E25" s="101"/>
      <c r="F25" s="75"/>
      <c r="G25" s="101"/>
      <c r="H25" s="75"/>
      <c r="I25" s="101"/>
    </row>
    <row r="26" spans="1:11" ht="37.5" customHeight="1">
      <c r="B26" s="97" t="s">
        <v>161</v>
      </c>
      <c r="C26" s="3"/>
      <c r="D26" s="3"/>
      <c r="E26" s="102" t="s">
        <v>230</v>
      </c>
      <c r="F26" s="3"/>
      <c r="G26" s="3"/>
      <c r="H26" s="102" t="s">
        <v>163</v>
      </c>
      <c r="I26" s="170" t="s">
        <v>164</v>
      </c>
      <c r="J26" s="170"/>
      <c r="K26" s="170"/>
    </row>
    <row r="27" spans="1:11" ht="33" customHeight="1">
      <c r="B27" s="97" t="s">
        <v>231</v>
      </c>
      <c r="E27" s="98" t="s">
        <v>166</v>
      </c>
      <c r="I27" s="138" t="s">
        <v>167</v>
      </c>
      <c r="J27" s="138"/>
    </row>
    <row r="28" spans="1:11" ht="13"/>
    <row r="29" spans="1:11" ht="27.75" customHeight="1"/>
    <row r="30" spans="1:11" ht="15" customHeight="1"/>
    <row r="31" spans="1:11" ht="15" customHeight="1"/>
    <row r="32" spans="1:11" ht="15" customHeight="1"/>
    <row r="34" spans="3:5" ht="13">
      <c r="C34" s="145"/>
      <c r="D34" s="145"/>
      <c r="E34" s="145"/>
    </row>
    <row r="35" spans="3:5" ht="13">
      <c r="C35" s="145"/>
      <c r="D35" s="145"/>
      <c r="E35" s="145"/>
    </row>
    <row r="36" spans="3:5" ht="13">
      <c r="C36" s="145"/>
      <c r="D36" s="145"/>
      <c r="E36" s="145"/>
    </row>
  </sheetData>
  <mergeCells count="14">
    <mergeCell ref="A13:A14"/>
    <mergeCell ref="B9:I9"/>
    <mergeCell ref="I26:K26"/>
    <mergeCell ref="I27:J27"/>
    <mergeCell ref="B13:C13"/>
    <mergeCell ref="E13:E14"/>
    <mergeCell ref="H13:H15"/>
    <mergeCell ref="G13:G14"/>
    <mergeCell ref="B10:I10"/>
    <mergeCell ref="C34:E36"/>
    <mergeCell ref="B15:C15"/>
    <mergeCell ref="F13:F15"/>
    <mergeCell ref="I13:I14"/>
    <mergeCell ref="D13:D15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16</vt:i4>
      </vt:variant>
    </vt:vector>
  </HeadingPairs>
  <TitlesOfParts>
    <vt:vector size="32" baseType="lpstr">
      <vt:lpstr>1</vt:lpstr>
      <vt:lpstr>2</vt:lpstr>
      <vt:lpstr>3</vt:lpstr>
      <vt:lpstr>4</vt:lpstr>
      <vt:lpstr>5</vt:lpstr>
      <vt:lpstr>6_0</vt:lpstr>
      <vt:lpstr>6_1</vt:lpstr>
      <vt:lpstr>6_2</vt:lpstr>
      <vt:lpstr>6_3</vt:lpstr>
      <vt:lpstr>6_4</vt:lpstr>
      <vt:lpstr>6_5</vt:lpstr>
      <vt:lpstr>7</vt:lpstr>
      <vt:lpstr>8</vt:lpstr>
      <vt:lpstr>9</vt:lpstr>
      <vt:lpstr>10</vt:lpstr>
      <vt:lpstr>11</vt:lpstr>
      <vt:lpstr>'2'!OLE_LINK9</vt:lpstr>
      <vt:lpstr>'1'!Print_Area</vt:lpstr>
      <vt:lpstr>'10'!Print_Area</vt:lpstr>
      <vt:lpstr>'11'!Print_Area</vt:lpstr>
      <vt:lpstr>'2'!Print_Area</vt:lpstr>
      <vt:lpstr>'3'!Print_Area</vt:lpstr>
      <vt:lpstr>'4'!Print_Area</vt:lpstr>
      <vt:lpstr>'5'!Print_Area</vt:lpstr>
      <vt:lpstr>'6_0'!Print_Area</vt:lpstr>
      <vt:lpstr>'6_1'!Print_Area</vt:lpstr>
      <vt:lpstr>'6_2'!Print_Area</vt:lpstr>
      <vt:lpstr>'6_3'!Print_Area</vt:lpstr>
      <vt:lpstr>'6_4'!Print_Area</vt:lpstr>
      <vt:lpstr>'7'!Print_Area</vt:lpstr>
      <vt:lpstr>'8'!Print_Area</vt:lpstr>
      <vt:lpstr>'9'!Print_Area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Darija CUPIC</dc:creator>
  <cp:lastModifiedBy>dpersa</cp:lastModifiedBy>
  <cp:lastPrinted>2019-02-22T14:20:11Z</cp:lastPrinted>
  <dcterms:created xsi:type="dcterms:W3CDTF">2019-02-01T11:37:12Z</dcterms:created>
  <dcterms:modified xsi:type="dcterms:W3CDTF">2019-02-22T14:54:28Z</dcterms:modified>
</cp:coreProperties>
</file>